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528"/>
  <workbookPr showObjects="none" defaultThemeVersion="166925"/>
  <mc:AlternateContent xmlns:mc="http://schemas.openxmlformats.org/markup-compatibility/2006">
    <mc:Choice Requires="x15">
      <x15ac:absPath xmlns:x15ac="http://schemas.microsoft.com/office/spreadsheetml/2010/11/ac" url="C:\Users\健次\Dropbox\新潟県サッカー協会３種委員会\2017年度\2017年度_3部B_運営\"/>
    </mc:Choice>
  </mc:AlternateContent>
  <bookViews>
    <workbookView xWindow="0" yWindow="0" windowWidth="28800" windowHeight="12120" xr2:uid="{00000000-000D-0000-FFFF-FFFF00000000}"/>
  </bookViews>
  <sheets>
    <sheet name="2017_U-15_３部B (1029版)" sheetId="25" r:id="rId1"/>
    <sheet name="警告" sheetId="23" r:id="rId2"/>
  </sheets>
  <definedNames>
    <definedName name="_xlnm.Print_Area" localSheetId="0">'2017_U-15_３部B (1029版)'!$A$1:$BE$37</definedName>
    <definedName name="_xlnm.Print_Area" localSheetId="1">警告!$A$1:$N$42</definedName>
  </definedNames>
  <calcPr calcId="17102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" i="25" l="1"/>
  <c r="L18" i="25"/>
  <c r="AO30" i="25"/>
  <c r="AM30" i="25"/>
  <c r="AL32" i="25" l="1"/>
  <c r="AJ32" i="25"/>
  <c r="AT25" i="25"/>
  <c r="AI30" i="25"/>
  <c r="AG30" i="25"/>
  <c r="Z28" i="25" l="1"/>
  <c r="X28" i="25"/>
  <c r="AL30" i="25"/>
  <c r="AJ30" i="25"/>
  <c r="AR32" i="25"/>
  <c r="AP32" i="25"/>
  <c r="AO32" i="25"/>
  <c r="AM32" i="25"/>
  <c r="AI32" i="25"/>
  <c r="AG32" i="25"/>
  <c r="AI28" i="25"/>
  <c r="AG28" i="25"/>
  <c r="AI26" i="25"/>
  <c r="AG26" i="25"/>
  <c r="AF32" i="25"/>
  <c r="AD32" i="25"/>
  <c r="AF30" i="25"/>
  <c r="AD30" i="25"/>
  <c r="AF28" i="25"/>
  <c r="AD28" i="25"/>
  <c r="AF26" i="25"/>
  <c r="AD26" i="25"/>
  <c r="AF24" i="25"/>
  <c r="AD24" i="25"/>
  <c r="AC32" i="25"/>
  <c r="AA32" i="25"/>
  <c r="AC30" i="25"/>
  <c r="AA30" i="25"/>
  <c r="AC28" i="25"/>
  <c r="AA28" i="25"/>
  <c r="AC26" i="25"/>
  <c r="AA26" i="25"/>
  <c r="AC24" i="25"/>
  <c r="AA24" i="25"/>
  <c r="AC22" i="25"/>
  <c r="AA22" i="25"/>
  <c r="Z32" i="25"/>
  <c r="X32" i="25"/>
  <c r="Z30" i="25"/>
  <c r="X30" i="25"/>
  <c r="Z26" i="25"/>
  <c r="X26" i="25"/>
  <c r="Z24" i="25"/>
  <c r="X24" i="25"/>
  <c r="Z22" i="25"/>
  <c r="X22" i="25"/>
  <c r="Z20" i="25"/>
  <c r="AZ19" i="25"/>
  <c r="X20" i="25"/>
  <c r="W32" i="25"/>
  <c r="U32" i="25"/>
  <c r="W30" i="25"/>
  <c r="U30" i="25"/>
  <c r="W28" i="25"/>
  <c r="U28" i="25"/>
  <c r="W26" i="25"/>
  <c r="U26" i="25"/>
  <c r="W24" i="25"/>
  <c r="U24" i="25"/>
  <c r="W22" i="25"/>
  <c r="U22" i="25"/>
  <c r="W20" i="25"/>
  <c r="U20" i="25"/>
  <c r="W18" i="25"/>
  <c r="U18" i="25"/>
  <c r="T32" i="25"/>
  <c r="R32" i="25"/>
  <c r="T30" i="25"/>
  <c r="R30" i="25"/>
  <c r="T28" i="25"/>
  <c r="R28" i="25"/>
  <c r="AX27" i="25"/>
  <c r="T26" i="25"/>
  <c r="R26" i="25"/>
  <c r="T24" i="25"/>
  <c r="R24" i="25"/>
  <c r="AX23" i="25"/>
  <c r="T22" i="25"/>
  <c r="R22" i="25"/>
  <c r="T20" i="25"/>
  <c r="R20" i="25"/>
  <c r="T18" i="25"/>
  <c r="R18" i="25"/>
  <c r="T16" i="25"/>
  <c r="R16" i="25"/>
  <c r="AX15" i="25"/>
  <c r="Q32" i="25"/>
  <c r="O32" i="25"/>
  <c r="Q30" i="25"/>
  <c r="O30" i="25"/>
  <c r="AX29" i="25"/>
  <c r="Q28" i="25"/>
  <c r="O28" i="25"/>
  <c r="Q26" i="25"/>
  <c r="O26" i="25"/>
  <c r="Q24" i="25"/>
  <c r="O24" i="25"/>
  <c r="Q22" i="25"/>
  <c r="O22" i="25"/>
  <c r="Q20" i="25"/>
  <c r="O20" i="25"/>
  <c r="Q18" i="25"/>
  <c r="AZ17" i="25"/>
  <c r="O18" i="25"/>
  <c r="AX17" i="25"/>
  <c r="Q16" i="25"/>
  <c r="O16" i="25"/>
  <c r="N32" i="25"/>
  <c r="L32" i="25"/>
  <c r="N30" i="25"/>
  <c r="L30" i="25"/>
  <c r="N28" i="25"/>
  <c r="L28" i="25"/>
  <c r="N26" i="25"/>
  <c r="L26" i="25"/>
  <c r="N24" i="25"/>
  <c r="L24" i="25"/>
  <c r="N22" i="25"/>
  <c r="L22" i="25"/>
  <c r="N20" i="25"/>
  <c r="L20" i="25"/>
  <c r="N16" i="25"/>
  <c r="L16" i="25"/>
  <c r="Q14" i="25"/>
  <c r="O14" i="25"/>
  <c r="N14" i="25"/>
  <c r="L14" i="25"/>
  <c r="N12" i="25"/>
  <c r="AZ11" i="25"/>
  <c r="L12" i="25"/>
  <c r="AZ13" i="25"/>
  <c r="AZ15" i="25"/>
  <c r="AZ9" i="25"/>
  <c r="AX11" i="25"/>
  <c r="AX19" i="25"/>
  <c r="AX21" i="25"/>
  <c r="AX9" i="25"/>
  <c r="BB9" i="25" s="1"/>
  <c r="AZ25" i="25"/>
  <c r="AX25" i="25"/>
  <c r="AX31" i="25"/>
  <c r="AZ27" i="25"/>
  <c r="BB27" i="25" s="1"/>
  <c r="AZ31" i="25"/>
  <c r="AZ29" i="25"/>
  <c r="AZ23" i="25"/>
  <c r="AZ21" i="25"/>
  <c r="BB21" i="25"/>
  <c r="BB19" i="25"/>
  <c r="BB15" i="25"/>
  <c r="AX13" i="25"/>
  <c r="BB13" i="25"/>
  <c r="BB11" i="25"/>
  <c r="AQ31" i="25"/>
  <c r="AN31" i="25"/>
  <c r="AK31" i="25"/>
  <c r="AH31" i="25"/>
  <c r="AE31" i="25"/>
  <c r="AB31" i="25"/>
  <c r="Y31" i="25"/>
  <c r="V31" i="25"/>
  <c r="S31" i="25"/>
  <c r="P31" i="25"/>
  <c r="M31" i="25"/>
  <c r="AT29" i="25"/>
  <c r="AN29" i="25"/>
  <c r="AK29" i="25"/>
  <c r="AH29" i="25"/>
  <c r="AE29" i="25"/>
  <c r="AB29" i="25"/>
  <c r="Y29" i="25"/>
  <c r="V29" i="25"/>
  <c r="S29" i="25"/>
  <c r="P29" i="25"/>
  <c r="M29" i="25"/>
  <c r="AT27" i="25"/>
  <c r="AQ27" i="25"/>
  <c r="AK27" i="25"/>
  <c r="AH27" i="25"/>
  <c r="AE27" i="25"/>
  <c r="AB27" i="25"/>
  <c r="Y27" i="25"/>
  <c r="V27" i="25"/>
  <c r="S27" i="25"/>
  <c r="P27" i="25"/>
  <c r="M27" i="25"/>
  <c r="AQ25" i="25"/>
  <c r="AN25" i="25"/>
  <c r="AH25" i="25"/>
  <c r="AE25" i="25"/>
  <c r="AB25" i="25"/>
  <c r="Y25" i="25"/>
  <c r="V25" i="25"/>
  <c r="S25" i="25"/>
  <c r="P25" i="25"/>
  <c r="M25" i="25"/>
  <c r="AT23" i="25"/>
  <c r="AQ23" i="25"/>
  <c r="AN23" i="25"/>
  <c r="AK23" i="25"/>
  <c r="AE23" i="25"/>
  <c r="AB23" i="25"/>
  <c r="Y23" i="25"/>
  <c r="V23" i="25"/>
  <c r="S23" i="25"/>
  <c r="P23" i="25"/>
  <c r="M23" i="25"/>
  <c r="AT21" i="25"/>
  <c r="AQ21" i="25"/>
  <c r="AN21" i="25"/>
  <c r="AK21" i="25"/>
  <c r="AH21" i="25"/>
  <c r="AB21" i="25"/>
  <c r="Y21" i="25"/>
  <c r="V21" i="25"/>
  <c r="S21" i="25"/>
  <c r="P21" i="25"/>
  <c r="M21" i="25"/>
  <c r="AT19" i="25"/>
  <c r="AQ19" i="25"/>
  <c r="AN19" i="25"/>
  <c r="AK19" i="25"/>
  <c r="AH19" i="25"/>
  <c r="AE19" i="25"/>
  <c r="Y19" i="25"/>
  <c r="V19" i="25"/>
  <c r="S19" i="25"/>
  <c r="P19" i="25"/>
  <c r="M19" i="25"/>
  <c r="AT17" i="25"/>
  <c r="AQ17" i="25"/>
  <c r="AN17" i="25"/>
  <c r="AK17" i="25"/>
  <c r="AH17" i="25"/>
  <c r="AE17" i="25"/>
  <c r="AB17" i="25"/>
  <c r="V17" i="25"/>
  <c r="S17" i="25"/>
  <c r="P17" i="25"/>
  <c r="M17" i="25"/>
  <c r="AT15" i="25"/>
  <c r="AQ15" i="25"/>
  <c r="AN15" i="25"/>
  <c r="AK15" i="25"/>
  <c r="AH15" i="25"/>
  <c r="AE15" i="25"/>
  <c r="AB15" i="25"/>
  <c r="Y15" i="25"/>
  <c r="S15" i="25"/>
  <c r="P15" i="25"/>
  <c r="M15" i="25"/>
  <c r="AT13" i="25"/>
  <c r="AQ13" i="25"/>
  <c r="AN13" i="25"/>
  <c r="AK13" i="25"/>
  <c r="AH13" i="25"/>
  <c r="AE13" i="25"/>
  <c r="AB13" i="25"/>
  <c r="Y13" i="25"/>
  <c r="V13" i="25"/>
  <c r="P13" i="25"/>
  <c r="M13" i="25"/>
  <c r="AT11" i="25"/>
  <c r="AQ11" i="25"/>
  <c r="AN11" i="25"/>
  <c r="AK11" i="25"/>
  <c r="AH11" i="25"/>
  <c r="AE11" i="25"/>
  <c r="AB11" i="25"/>
  <c r="Y11" i="25"/>
  <c r="V11" i="25"/>
  <c r="S11" i="25"/>
  <c r="M11" i="25"/>
  <c r="AT9" i="25"/>
  <c r="AQ9" i="25"/>
  <c r="AN9" i="25"/>
  <c r="AK9" i="25"/>
  <c r="AH9" i="25"/>
  <c r="AE9" i="25"/>
  <c r="AB9" i="25"/>
  <c r="Y9" i="25"/>
  <c r="V9" i="25"/>
  <c r="S9" i="25"/>
  <c r="P9" i="25"/>
  <c r="AV31" i="25"/>
  <c r="BF31" i="25" s="1"/>
  <c r="AV29" i="25"/>
  <c r="AV27" i="25"/>
  <c r="AV25" i="25"/>
  <c r="AV23" i="25"/>
  <c r="AV21" i="25"/>
  <c r="AV19" i="25"/>
  <c r="BF19" i="25"/>
  <c r="AV17" i="25"/>
  <c r="AV15" i="25"/>
  <c r="BF15" i="25"/>
  <c r="AV13" i="25"/>
  <c r="AV11" i="25"/>
  <c r="BF11" i="25"/>
  <c r="AV9" i="25"/>
  <c r="BF9" i="25" s="1"/>
  <c r="B31" i="25"/>
  <c r="AS8" i="25"/>
  <c r="B29" i="25"/>
  <c r="AP8" i="25"/>
  <c r="B27" i="25"/>
  <c r="AM8" i="25"/>
  <c r="B25" i="25"/>
  <c r="AJ8" i="25"/>
  <c r="B23" i="25"/>
  <c r="AG8" i="25"/>
  <c r="B21" i="25"/>
  <c r="AD8" i="25"/>
  <c r="B19" i="25"/>
  <c r="AA8" i="25"/>
  <c r="B17" i="25"/>
  <c r="X8" i="25"/>
  <c r="B15" i="25"/>
  <c r="U8" i="25"/>
  <c r="B13" i="25"/>
  <c r="R8" i="25"/>
  <c r="B11" i="25"/>
  <c r="O8" i="25"/>
  <c r="B9" i="25"/>
  <c r="L8" i="25"/>
  <c r="BB31" i="25"/>
  <c r="BF21" i="25"/>
  <c r="BF13" i="25"/>
  <c r="L2" i="23"/>
  <c r="BF17" i="25" l="1"/>
  <c r="BB17" i="25"/>
  <c r="BB29" i="25"/>
  <c r="BF27" i="25"/>
  <c r="BB25" i="25"/>
  <c r="BF25" i="25" s="1"/>
  <c r="BF29" i="25"/>
  <c r="BB23" i="25"/>
  <c r="BF23" i="25"/>
  <c r="BD23" i="25" l="1"/>
  <c r="BD15" i="25"/>
  <c r="BD9" i="25"/>
  <c r="BD11" i="25"/>
  <c r="BD31" i="25"/>
  <c r="BD21" i="25"/>
  <c r="BD19" i="25"/>
  <c r="BD29" i="25"/>
  <c r="BD13" i="25"/>
  <c r="BD17" i="25"/>
  <c r="BD25" i="25"/>
  <c r="BD27" i="25"/>
</calcChain>
</file>

<file path=xl/sharedStrings.xml><?xml version="1.0" encoding="utf-8"?>
<sst xmlns="http://schemas.openxmlformats.org/spreadsheetml/2006/main" count="311" uniqueCount="143">
  <si>
    <t>ﾁｰﾑID</t>
    <phoneticPr fontId="4"/>
  </si>
  <si>
    <t>チーム名</t>
    <rPh sb="3" eb="4">
      <t>メイ</t>
    </rPh>
    <phoneticPr fontId="4"/>
  </si>
  <si>
    <t>略名</t>
    <rPh sb="0" eb="1">
      <t>リャク</t>
    </rPh>
    <rPh sb="1" eb="2">
      <t>メイ</t>
    </rPh>
    <phoneticPr fontId="4"/>
  </si>
  <si>
    <t>新津第二中</t>
    <rPh sb="0" eb="2">
      <t>ニイツ</t>
    </rPh>
    <rPh sb="2" eb="4">
      <t>ダイニ</t>
    </rPh>
    <rPh sb="4" eb="5">
      <t>チュウ</t>
    </rPh>
    <phoneticPr fontId="4"/>
  </si>
  <si>
    <t>新津二中</t>
    <rPh sb="0" eb="2">
      <t>ニイツ</t>
    </rPh>
    <rPh sb="2" eb="3">
      <t>ニ</t>
    </rPh>
    <rPh sb="3" eb="4">
      <t>チュウ</t>
    </rPh>
    <phoneticPr fontId="4"/>
  </si>
  <si>
    <t>聖籠中</t>
    <rPh sb="0" eb="2">
      <t>セイロウ</t>
    </rPh>
    <rPh sb="2" eb="3">
      <t>チュウ</t>
    </rPh>
    <phoneticPr fontId="4"/>
  </si>
  <si>
    <t>長岡東北中</t>
    <rPh sb="0" eb="2">
      <t>ナガオカ</t>
    </rPh>
    <rPh sb="2" eb="4">
      <t>トウホク</t>
    </rPh>
    <rPh sb="4" eb="5">
      <t>チュウ</t>
    </rPh>
    <phoneticPr fontId="4"/>
  </si>
  <si>
    <t>東北中</t>
    <rPh sb="0" eb="2">
      <t>トウホク</t>
    </rPh>
    <rPh sb="2" eb="3">
      <t>チュウ</t>
    </rPh>
    <phoneticPr fontId="4"/>
  </si>
  <si>
    <t>濁川中</t>
    <rPh sb="0" eb="2">
      <t>ニゴリカワ</t>
    </rPh>
    <rPh sb="2" eb="3">
      <t>チュウ</t>
    </rPh>
    <phoneticPr fontId="4"/>
  </si>
  <si>
    <t>ＩＦＣ</t>
    <phoneticPr fontId="4"/>
  </si>
  <si>
    <t>くびき野ＦＣ</t>
    <rPh sb="3" eb="4">
      <t>ノ</t>
    </rPh>
    <phoneticPr fontId="4"/>
  </si>
  <si>
    <t>くびき野</t>
    <rPh sb="3" eb="4">
      <t>ノ</t>
    </rPh>
    <phoneticPr fontId="4"/>
  </si>
  <si>
    <t>FCヴァレミール</t>
    <phoneticPr fontId="4"/>
  </si>
  <si>
    <t>ヴァレミール</t>
    <phoneticPr fontId="4"/>
  </si>
  <si>
    <t>フリーダム新潟</t>
    <rPh sb="5" eb="7">
      <t>ニイガタ</t>
    </rPh>
    <phoneticPr fontId="4"/>
  </si>
  <si>
    <t>フリーダム</t>
    <phoneticPr fontId="4"/>
  </si>
  <si>
    <t>エボルブ</t>
    <phoneticPr fontId="4"/>
  </si>
  <si>
    <t>エスプリ長岡ＦＣ2nd</t>
    <rPh sb="4" eb="6">
      <t>ナガオカ</t>
    </rPh>
    <phoneticPr fontId="4"/>
  </si>
  <si>
    <t>エスプリ</t>
    <phoneticPr fontId="4"/>
  </si>
  <si>
    <t>長岡ビルボード2nd</t>
    <rPh sb="0" eb="2">
      <t>ナガオカ</t>
    </rPh>
    <phoneticPr fontId="4"/>
  </si>
  <si>
    <t>ビルボ</t>
    <phoneticPr fontId="4"/>
  </si>
  <si>
    <t>長岡JYFC3rd</t>
    <rPh sb="0" eb="2">
      <t>ナガオカ</t>
    </rPh>
    <phoneticPr fontId="4"/>
  </si>
  <si>
    <t>ＪＹ</t>
    <phoneticPr fontId="4"/>
  </si>
  <si>
    <t>-</t>
    <phoneticPr fontId="2"/>
  </si>
  <si>
    <t>２０１７高円宮杯U-15サッカーリーグ　新潟県３部リーグ　Ｂグループ　試合結果</t>
    <rPh sb="37" eb="39">
      <t>ケッカ</t>
    </rPh>
    <phoneticPr fontId="4"/>
  </si>
  <si>
    <t>エボルブＦＣ2nd</t>
    <phoneticPr fontId="4"/>
  </si>
  <si>
    <t>聖籠中</t>
    <rPh sb="0" eb="2">
      <t>セイロウ</t>
    </rPh>
    <rPh sb="2" eb="3">
      <t>チュウ</t>
    </rPh>
    <phoneticPr fontId="2"/>
  </si>
  <si>
    <t>くびき野FC</t>
    <rPh sb="3" eb="4">
      <t>ノ</t>
    </rPh>
    <phoneticPr fontId="2"/>
  </si>
  <si>
    <t>イエロー</t>
    <phoneticPr fontId="4"/>
  </si>
  <si>
    <t>ＯＦＣ</t>
    <phoneticPr fontId="4"/>
  </si>
  <si>
    <t>試合日</t>
    <rPh sb="0" eb="3">
      <t>シアイビ</t>
    </rPh>
    <phoneticPr fontId="4"/>
  </si>
  <si>
    <t>フラッグ</t>
    <phoneticPr fontId="4"/>
  </si>
  <si>
    <t>選手名</t>
    <rPh sb="0" eb="3">
      <t>センシュメイ</t>
    </rPh>
    <phoneticPr fontId="4"/>
  </si>
  <si>
    <t>選手
チェック</t>
    <rPh sb="0" eb="2">
      <t>センシュ</t>
    </rPh>
    <phoneticPr fontId="2"/>
  </si>
  <si>
    <t>警告・退場</t>
    <rPh sb="0" eb="2">
      <t>ケイコク</t>
    </rPh>
    <rPh sb="3" eb="5">
      <t>タイジョウ</t>
    </rPh>
    <phoneticPr fontId="2"/>
  </si>
  <si>
    <t>警告・退場</t>
    <rPh sb="0" eb="2">
      <t>ケイコク</t>
    </rPh>
    <rPh sb="3" eb="5">
      <t>タイジョウ</t>
    </rPh>
    <phoneticPr fontId="4"/>
  </si>
  <si>
    <t>内容</t>
    <rPh sb="0" eb="2">
      <t>ナイヨウ</t>
    </rPh>
    <phoneticPr fontId="4"/>
  </si>
  <si>
    <t>種別</t>
    <rPh sb="0" eb="2">
      <t>シュベツ</t>
    </rPh>
    <phoneticPr fontId="2"/>
  </si>
  <si>
    <t>五泉</t>
    <rPh sb="0" eb="2">
      <t>ゴセン</t>
    </rPh>
    <phoneticPr fontId="4"/>
  </si>
  <si>
    <t>警・反スポ</t>
    <rPh sb="0" eb="1">
      <t>ケイ</t>
    </rPh>
    <rPh sb="2" eb="3">
      <t>ハン</t>
    </rPh>
    <phoneticPr fontId="2"/>
  </si>
  <si>
    <t>1次予選リーグ</t>
    <rPh sb="1" eb="2">
      <t>ジ</t>
    </rPh>
    <rPh sb="2" eb="4">
      <t>ヨセン</t>
    </rPh>
    <phoneticPr fontId="2"/>
  </si>
  <si>
    <t>アルビ柏崎</t>
    <rPh sb="3" eb="5">
      <t>カシワザキ</t>
    </rPh>
    <phoneticPr fontId="4"/>
  </si>
  <si>
    <t>2次予選リーグ</t>
    <rPh sb="1" eb="2">
      <t>ジ</t>
    </rPh>
    <rPh sb="2" eb="4">
      <t>ヨセン</t>
    </rPh>
    <phoneticPr fontId="2"/>
  </si>
  <si>
    <t>警・ラフ</t>
    <rPh sb="0" eb="1">
      <t>ケイ</t>
    </rPh>
    <phoneticPr fontId="2"/>
  </si>
  <si>
    <t>ＦＦＣ</t>
    <phoneticPr fontId="4"/>
  </si>
  <si>
    <t>監督</t>
    <rPh sb="0" eb="2">
      <t>カントク</t>
    </rPh>
    <phoneticPr fontId="4"/>
  </si>
  <si>
    <t>退席</t>
    <rPh sb="0" eb="2">
      <t>タイセキ</t>
    </rPh>
    <phoneticPr fontId="4"/>
  </si>
  <si>
    <t>警・遅延</t>
    <rPh sb="0" eb="1">
      <t>ケイ</t>
    </rPh>
    <rPh sb="2" eb="4">
      <t>チエン</t>
    </rPh>
    <phoneticPr fontId="2"/>
  </si>
  <si>
    <t>3次予選リーグ</t>
    <rPh sb="1" eb="2">
      <t>ジ</t>
    </rPh>
    <rPh sb="2" eb="4">
      <t>ヨセン</t>
    </rPh>
    <phoneticPr fontId="2"/>
  </si>
  <si>
    <t>警・異議</t>
    <rPh sb="0" eb="1">
      <t>ケイ</t>
    </rPh>
    <rPh sb="2" eb="4">
      <t>イギ</t>
    </rPh>
    <phoneticPr fontId="2"/>
  </si>
  <si>
    <t>決勝トーナメント</t>
    <rPh sb="0" eb="2">
      <t>ケッショウ</t>
    </rPh>
    <phoneticPr fontId="4"/>
  </si>
  <si>
    <t>警・繰り</t>
    <rPh sb="0" eb="1">
      <t>ケイ</t>
    </rPh>
    <rPh sb="2" eb="3">
      <t>ク</t>
    </rPh>
    <phoneticPr fontId="2"/>
  </si>
  <si>
    <t>警・距離</t>
    <rPh sb="0" eb="1">
      <t>ケイ</t>
    </rPh>
    <rPh sb="2" eb="4">
      <t>キョリ</t>
    </rPh>
    <phoneticPr fontId="2"/>
  </si>
  <si>
    <t>警・無入</t>
    <rPh sb="0" eb="1">
      <t>ケイ</t>
    </rPh>
    <rPh sb="2" eb="3">
      <t>ム</t>
    </rPh>
    <rPh sb="3" eb="4">
      <t>イ</t>
    </rPh>
    <phoneticPr fontId="2"/>
  </si>
  <si>
    <t>警・無出</t>
    <rPh sb="0" eb="1">
      <t>ケイ</t>
    </rPh>
    <rPh sb="2" eb="3">
      <t>ム</t>
    </rPh>
    <rPh sb="3" eb="4">
      <t>デ</t>
    </rPh>
    <phoneticPr fontId="2"/>
  </si>
  <si>
    <t>警・</t>
    <rPh sb="0" eb="1">
      <t>ケイ</t>
    </rPh>
    <phoneticPr fontId="2"/>
  </si>
  <si>
    <t>退・不正</t>
    <rPh sb="0" eb="1">
      <t>タイ</t>
    </rPh>
    <rPh sb="2" eb="4">
      <t>フセイ</t>
    </rPh>
    <phoneticPr fontId="2"/>
  </si>
  <si>
    <t>退・乱暴</t>
    <rPh sb="0" eb="1">
      <t>タイ</t>
    </rPh>
    <rPh sb="2" eb="4">
      <t>ランボウ</t>
    </rPh>
    <phoneticPr fontId="2"/>
  </si>
  <si>
    <t>退・つば</t>
    <rPh sb="0" eb="1">
      <t>タイ</t>
    </rPh>
    <phoneticPr fontId="2"/>
  </si>
  <si>
    <t>不明</t>
    <rPh sb="0" eb="2">
      <t>フメイ</t>
    </rPh>
    <phoneticPr fontId="4"/>
  </si>
  <si>
    <t>退・阻止(他)</t>
    <rPh sb="0" eb="1">
      <t>タイ</t>
    </rPh>
    <rPh sb="2" eb="4">
      <t>ソシ</t>
    </rPh>
    <rPh sb="5" eb="6">
      <t>ホカ</t>
    </rPh>
    <phoneticPr fontId="2"/>
  </si>
  <si>
    <t>退・侮辱</t>
    <rPh sb="0" eb="1">
      <t>タイ</t>
    </rPh>
    <rPh sb="2" eb="4">
      <t>ブジョク</t>
    </rPh>
    <phoneticPr fontId="2"/>
  </si>
  <si>
    <t>退・</t>
    <rPh sb="0" eb="1">
      <t>タイ</t>
    </rPh>
    <phoneticPr fontId="2"/>
  </si>
  <si>
    <t>警２・出停</t>
    <rPh sb="0" eb="1">
      <t>ケイ</t>
    </rPh>
    <rPh sb="3" eb="4">
      <t>デ</t>
    </rPh>
    <phoneticPr fontId="2"/>
  </si>
  <si>
    <t>２０１７高円宮杯U-15サッカーリーグ　新潟県３部リーグ　Ｂグループ　警告・退場一覧表</t>
    <rPh sb="35" eb="37">
      <t>ケイコク</t>
    </rPh>
    <rPh sb="38" eb="40">
      <t>タイジョウ</t>
    </rPh>
    <rPh sb="40" eb="43">
      <t>イチランヒョウ</t>
    </rPh>
    <phoneticPr fontId="4"/>
  </si>
  <si>
    <t>橋本　航</t>
    <rPh sb="0" eb="2">
      <t>ハシモト</t>
    </rPh>
    <rPh sb="3" eb="4">
      <t>ワタル</t>
    </rPh>
    <phoneticPr fontId="2"/>
  </si>
  <si>
    <t>長岡JYFC</t>
    <rPh sb="0" eb="2">
      <t>ナガオカ</t>
    </rPh>
    <phoneticPr fontId="2"/>
  </si>
  <si>
    <t>選手番号</t>
    <rPh sb="0" eb="2">
      <t>センシュ</t>
    </rPh>
    <rPh sb="2" eb="4">
      <t>バンゴウ</t>
    </rPh>
    <phoneticPr fontId="4"/>
  </si>
  <si>
    <t>菅原　涼</t>
    <rPh sb="0" eb="2">
      <t>スガワラ</t>
    </rPh>
    <rPh sb="3" eb="4">
      <t>リョウ</t>
    </rPh>
    <phoneticPr fontId="2"/>
  </si>
  <si>
    <t>C1（反）</t>
    <rPh sb="3" eb="4">
      <t>ハン</t>
    </rPh>
    <phoneticPr fontId="2"/>
  </si>
  <si>
    <t>C2（ラ）</t>
    <phoneticPr fontId="2"/>
  </si>
  <si>
    <t>C3（異）</t>
    <rPh sb="3" eb="4">
      <t>イ</t>
    </rPh>
    <phoneticPr fontId="2"/>
  </si>
  <si>
    <t>C4（繰）</t>
    <rPh sb="3" eb="4">
      <t>ク</t>
    </rPh>
    <phoneticPr fontId="2"/>
  </si>
  <si>
    <t>C5（遅）</t>
    <rPh sb="3" eb="4">
      <t>チ</t>
    </rPh>
    <phoneticPr fontId="2"/>
  </si>
  <si>
    <t>C6（距）</t>
    <rPh sb="3" eb="4">
      <t>キョ</t>
    </rPh>
    <phoneticPr fontId="2"/>
  </si>
  <si>
    <t>C7（入）</t>
    <rPh sb="3" eb="4">
      <t>イ</t>
    </rPh>
    <phoneticPr fontId="2"/>
  </si>
  <si>
    <t>C8（去）</t>
    <rPh sb="3" eb="4">
      <t>サ</t>
    </rPh>
    <phoneticPr fontId="2"/>
  </si>
  <si>
    <t>【警告】</t>
    <rPh sb="1" eb="3">
      <t>ケイコク</t>
    </rPh>
    <phoneticPr fontId="2"/>
  </si>
  <si>
    <t>【退場】</t>
    <rPh sb="1" eb="3">
      <t>タイジョウ</t>
    </rPh>
    <phoneticPr fontId="2"/>
  </si>
  <si>
    <t>S1（不正）</t>
    <rPh sb="3" eb="5">
      <t>フセイ</t>
    </rPh>
    <phoneticPr fontId="2"/>
  </si>
  <si>
    <t>S2（乱暴）</t>
    <rPh sb="3" eb="5">
      <t>ランボウ</t>
    </rPh>
    <phoneticPr fontId="2"/>
  </si>
  <si>
    <t>S3（つば）</t>
    <phoneticPr fontId="2"/>
  </si>
  <si>
    <t>S4（阻止手）</t>
    <rPh sb="3" eb="5">
      <t>ソシ</t>
    </rPh>
    <rPh sb="5" eb="6">
      <t>テ</t>
    </rPh>
    <phoneticPr fontId="2"/>
  </si>
  <si>
    <t>S5（阻止他）</t>
    <rPh sb="3" eb="5">
      <t>ソシ</t>
    </rPh>
    <rPh sb="5" eb="6">
      <t>タ</t>
    </rPh>
    <phoneticPr fontId="2"/>
  </si>
  <si>
    <t>S6（暴言）</t>
    <rPh sb="3" eb="5">
      <t>ボウゲン</t>
    </rPh>
    <phoneticPr fontId="2"/>
  </si>
  <si>
    <t>CS（警2）</t>
    <rPh sb="3" eb="4">
      <t>ケイ</t>
    </rPh>
    <phoneticPr fontId="2"/>
  </si>
  <si>
    <t>反スポーツ的行為</t>
    <phoneticPr fontId="2"/>
  </si>
  <si>
    <t>ラフプレー</t>
    <phoneticPr fontId="2"/>
  </si>
  <si>
    <t>言葉または行動によって異議を示す</t>
    <phoneticPr fontId="2"/>
  </si>
  <si>
    <t>繰り返し競技規則に違反する</t>
    <phoneticPr fontId="2"/>
  </si>
  <si>
    <t>プレーの再開を遅らせる</t>
    <phoneticPr fontId="2"/>
  </si>
  <si>
    <t>CK、FK、スローインでプレーを再開するとき規定の距離を守らない</t>
    <phoneticPr fontId="2"/>
  </si>
  <si>
    <t>主審の承認を得ずフィールドに入る、または復帰する</t>
    <phoneticPr fontId="2"/>
  </si>
  <si>
    <t>主審の承認を得ず意図的にフィールドから離れる</t>
    <phoneticPr fontId="2"/>
  </si>
  <si>
    <t>著しく不正なプレー</t>
    <phoneticPr fontId="2"/>
  </si>
  <si>
    <t>乱暴な行為を犯す</t>
    <phoneticPr fontId="2"/>
  </si>
  <si>
    <t>相手競技者あるいはその他の者につばを吐きかける</t>
    <phoneticPr fontId="2"/>
  </si>
  <si>
    <t>競技者が意図的に手でボールを扱って相手チームの決定的な得点機会を阻止</t>
    <phoneticPr fontId="2"/>
  </si>
  <si>
    <t>FKあるいはPKとなる反則でゴールに向かう相手の決定的な得点機会を阻止</t>
    <phoneticPr fontId="2"/>
  </si>
  <si>
    <t>攻撃的な侮辱的なあるいは下品な発言や身振りをする</t>
    <phoneticPr fontId="2"/>
  </si>
  <si>
    <t>同じ試合の中で二つ目の警告を受ける</t>
    <phoneticPr fontId="2"/>
  </si>
  <si>
    <t>新津第二中</t>
    <rPh sb="0" eb="2">
      <t>ニイツ</t>
    </rPh>
    <rPh sb="2" eb="4">
      <t>ダイニ</t>
    </rPh>
    <rPh sb="4" eb="5">
      <t>チュウ</t>
    </rPh>
    <phoneticPr fontId="2"/>
  </si>
  <si>
    <t>エスプリ長岡FC 2nd</t>
    <rPh sb="4" eb="6">
      <t>ナガオカ</t>
    </rPh>
    <phoneticPr fontId="2"/>
  </si>
  <si>
    <t>近藤　要</t>
    <rPh sb="0" eb="2">
      <t>コンドウ</t>
    </rPh>
    <rPh sb="3" eb="4">
      <t>カナメ</t>
    </rPh>
    <phoneticPr fontId="2"/>
  </si>
  <si>
    <t>山口　司紗</t>
    <rPh sb="0" eb="2">
      <t>ヤマグチ</t>
    </rPh>
    <rPh sb="3" eb="4">
      <t>シ</t>
    </rPh>
    <rPh sb="4" eb="5">
      <t>サ</t>
    </rPh>
    <phoneticPr fontId="2"/>
  </si>
  <si>
    <t>中村　真之介</t>
    <phoneticPr fontId="2"/>
  </si>
  <si>
    <t>小柴　拓未</t>
    <phoneticPr fontId="2"/>
  </si>
  <si>
    <t>児玉　雅斗</t>
    <phoneticPr fontId="2"/>
  </si>
  <si>
    <t>川崎　璃仁</t>
    <rPh sb="0" eb="2">
      <t>カワサキ</t>
    </rPh>
    <rPh sb="3" eb="4">
      <t>リ</t>
    </rPh>
    <rPh sb="4" eb="5">
      <t>ジン</t>
    </rPh>
    <phoneticPr fontId="2"/>
  </si>
  <si>
    <t>次戦出場停止</t>
    <rPh sb="0" eb="2">
      <t>ジセン</t>
    </rPh>
    <rPh sb="2" eb="4">
      <t>シュツジョウ</t>
    </rPh>
    <rPh sb="4" eb="6">
      <t>テイシ</t>
    </rPh>
    <phoneticPr fontId="2"/>
  </si>
  <si>
    <t>エボルブFC</t>
    <phoneticPr fontId="2"/>
  </si>
  <si>
    <t>山本　廉太</t>
    <rPh sb="0" eb="2">
      <t>ヤマモト</t>
    </rPh>
    <rPh sb="3" eb="4">
      <t>レン</t>
    </rPh>
    <rPh sb="4" eb="5">
      <t>タ</t>
    </rPh>
    <phoneticPr fontId="2"/>
  </si>
  <si>
    <t>FCヴァレミール</t>
    <phoneticPr fontId="2"/>
  </si>
  <si>
    <t>星野　笙</t>
    <rPh sb="0" eb="2">
      <t>ホシノ</t>
    </rPh>
    <rPh sb="3" eb="4">
      <t>セイ</t>
    </rPh>
    <phoneticPr fontId="2"/>
  </si>
  <si>
    <t>川島　樹稀</t>
    <phoneticPr fontId="2"/>
  </si>
  <si>
    <t>IFCジュニアユース</t>
    <phoneticPr fontId="2"/>
  </si>
  <si>
    <t>新津第二中</t>
    <rPh sb="0" eb="2">
      <t>ニイツ</t>
    </rPh>
    <rPh sb="2" eb="3">
      <t>ダイ</t>
    </rPh>
    <rPh sb="3" eb="4">
      <t>２</t>
    </rPh>
    <rPh sb="4" eb="5">
      <t>チュウ</t>
    </rPh>
    <phoneticPr fontId="2"/>
  </si>
  <si>
    <t>木附沢　豪</t>
    <rPh sb="0" eb="1">
      <t>キ</t>
    </rPh>
    <rPh sb="1" eb="2">
      <t>フ</t>
    </rPh>
    <rPh sb="2" eb="3">
      <t>サワ</t>
    </rPh>
    <rPh sb="4" eb="5">
      <t>ゴウ</t>
    </rPh>
    <phoneticPr fontId="2"/>
  </si>
  <si>
    <t>長尾ビルボード</t>
    <rPh sb="0" eb="2">
      <t>ナガオ</t>
    </rPh>
    <phoneticPr fontId="2"/>
  </si>
  <si>
    <t>７９？</t>
    <phoneticPr fontId="2"/>
  </si>
  <si>
    <t>ヴァレミール</t>
    <phoneticPr fontId="2"/>
  </si>
  <si>
    <t>澤田　航佑</t>
    <phoneticPr fontId="2"/>
  </si>
  <si>
    <t>中村　　拓空</t>
    <rPh sb="4" eb="5">
      <t>タク</t>
    </rPh>
    <rPh sb="5" eb="6">
      <t>ソラ</t>
    </rPh>
    <phoneticPr fontId="2"/>
  </si>
  <si>
    <t>中村　拓空</t>
    <rPh sb="0" eb="2">
      <t>ナカムラ</t>
    </rPh>
    <rPh sb="3" eb="4">
      <t>タク</t>
    </rPh>
    <rPh sb="4" eb="5">
      <t>ソラ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</si>
  <si>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</si>
  <si>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</si>
  <si>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</si>
  <si>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</si>
  <si>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</si>
  <si>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</si>
  <si>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</si>
  <si>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</si>
  <si>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</si>
  <si>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</si>
  <si>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⑪</t>
    <phoneticPr fontId="2"/>
  </si>
  <si>
    <t>⑫</t>
    <phoneticPr fontId="2"/>
  </si>
  <si>
    <t>勝点</t>
    <rPh sb="0" eb="1">
      <t>カ</t>
    </rPh>
    <rPh sb="1" eb="2">
      <t>テン</t>
    </rPh>
    <phoneticPr fontId="2"/>
  </si>
  <si>
    <t>得点</t>
    <rPh sb="0" eb="2">
      <t>トクテン</t>
    </rPh>
    <phoneticPr fontId="2"/>
  </si>
  <si>
    <t>失点</t>
    <rPh sb="0" eb="2">
      <t>シッテン</t>
    </rPh>
    <phoneticPr fontId="2"/>
  </si>
  <si>
    <t>得失差</t>
    <rPh sb="0" eb="2">
      <t>トクシツ</t>
    </rPh>
    <rPh sb="2" eb="3">
      <t>サ</t>
    </rPh>
    <phoneticPr fontId="2"/>
  </si>
  <si>
    <t>順位</t>
    <rPh sb="0" eb="2">
      <t>ジュンイ</t>
    </rPh>
    <phoneticPr fontId="2"/>
  </si>
  <si>
    <t>-</t>
  </si>
  <si>
    <t>2017年10月29日(日)　　現在</t>
    <rPh sb="4" eb="5">
      <t>ネン</t>
    </rPh>
    <rPh sb="7" eb="8">
      <t>ガツ</t>
    </rPh>
    <rPh sb="10" eb="11">
      <t>ニチ</t>
    </rPh>
    <rPh sb="12" eb="13">
      <t>ヒ</t>
    </rPh>
    <rPh sb="16" eb="18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</si>
</sst>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9" formatCode="&quot;第&quot;#&quot;節&quot;"/>
  </numFmts>
  <fonts count="1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5"/>
      <color theme="3"/>
      <name val="游ゴシック"/>
      <family val="3"/>
      <charset val="128"/>
      <scheme val="minor"/>
    </font>
    <font>
      <b/>
      <sz val="14"/>
      <name val="Meiryo UI"/>
      <family val="3"/>
      <charset val="128"/>
    </font>
    <font>
      <sz val="11"/>
      <name val="Meiryo UI"/>
      <family val="3"/>
      <charset val="128"/>
    </font>
    <font>
      <sz val="11"/>
      <color rgb="FFFF0000"/>
      <name val="Meiryo UI"/>
      <family val="3"/>
      <charset val="128"/>
    </font>
    <font>
      <sz val="11"/>
      <color theme="1"/>
      <name val="Meiryo UI"/>
      <family val="3"/>
      <charset val="128"/>
    </font>
    <font>
      <u/>
      <sz val="11"/>
      <name val="ＭＳ Ｐゴシック"/>
      <family val="3"/>
      <charset val="128"/>
    </font>
    <font>
      <sz val="22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</borders>
  <cellStyleXfs count="8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9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1" fillId="0" borderId="18" applyNumberFormat="0" applyFill="0" applyAlignment="0" applyProtection="0">
      <alignment vertical="center"/>
    </xf>
    <xf numFmtId="0" fontId="10" fillId="0" borderId="0">
      <alignment vertical="center"/>
    </xf>
  </cellStyleXfs>
  <cellXfs count="79">
    <xf numFmtId="0" fontId="0" fillId="0" borderId="0" xfId="0">
      <alignment vertical="center"/>
    </xf>
    <xf numFmtId="0" fontId="1" fillId="0" borderId="0" xfId="1" applyAlignment="1" applyProtection="1">
      <alignment vertical="center"/>
    </xf>
    <xf numFmtId="0" fontId="1" fillId="0" borderId="0" xfId="1"/>
    <xf numFmtId="0" fontId="3" fillId="0" borderId="0" xfId="1" applyFont="1" applyAlignment="1" applyProtection="1">
      <alignment vertical="center"/>
    </xf>
    <xf numFmtId="0" fontId="5" fillId="2" borderId="1" xfId="1" applyFont="1" applyFill="1" applyBorder="1" applyAlignment="1">
      <alignment horizontal="center" vertical="center"/>
    </xf>
    <xf numFmtId="0" fontId="1" fillId="0" borderId="0" xfId="1" applyFill="1" applyBorder="1" applyAlignment="1" applyProtection="1">
      <alignment horizontal="center" vertical="center"/>
    </xf>
    <xf numFmtId="0" fontId="3" fillId="0" borderId="2" xfId="1" applyFont="1" applyFill="1" applyBorder="1" applyAlignment="1" applyProtection="1">
      <alignment horizontal="center" vertical="center"/>
    </xf>
    <xf numFmtId="0" fontId="3" fillId="0" borderId="3" xfId="1" applyFont="1" applyFill="1" applyBorder="1" applyAlignment="1" applyProtection="1">
      <alignment horizontal="center" vertical="center"/>
    </xf>
    <xf numFmtId="0" fontId="5" fillId="3" borderId="1" xfId="1" applyFont="1" applyFill="1" applyBorder="1" applyAlignment="1">
      <alignment horizontal="center" vertical="center" shrinkToFit="1"/>
    </xf>
    <xf numFmtId="0" fontId="3" fillId="0" borderId="7" xfId="1" applyFont="1" applyFill="1" applyBorder="1" applyAlignment="1" applyProtection="1">
      <alignment horizontal="center" vertical="center"/>
    </xf>
    <xf numFmtId="0" fontId="1" fillId="0" borderId="7" xfId="1" applyFill="1" applyBorder="1" applyAlignment="1" applyProtection="1">
      <alignment horizontal="center" vertical="center"/>
    </xf>
    <xf numFmtId="0" fontId="3" fillId="0" borderId="5" xfId="1" applyFont="1" applyFill="1" applyBorder="1" applyAlignment="1" applyProtection="1">
      <alignment horizontal="center" vertical="center"/>
    </xf>
    <xf numFmtId="0" fontId="3" fillId="0" borderId="2" xfId="1" quotePrefix="1" applyFont="1" applyFill="1" applyBorder="1" applyAlignment="1" applyProtection="1">
      <alignment vertical="center"/>
    </xf>
    <xf numFmtId="0" fontId="5" fillId="3" borderId="1" xfId="0" applyFont="1" applyFill="1" applyBorder="1" applyAlignment="1">
      <alignment horizontal="center" vertical="center" shrinkToFit="1"/>
    </xf>
    <xf numFmtId="0" fontId="0" fillId="0" borderId="0" xfId="0" applyAlignment="1"/>
    <xf numFmtId="56" fontId="0" fillId="0" borderId="0" xfId="0" applyNumberFormat="1" applyAlignment="1"/>
    <xf numFmtId="0" fontId="12" fillId="0" borderId="7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left"/>
    </xf>
    <xf numFmtId="0" fontId="13" fillId="4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56" fontId="0" fillId="0" borderId="0" xfId="0" applyNumberFormat="1" applyAlignment="1">
      <alignment horizontal="center" vertical="center"/>
    </xf>
    <xf numFmtId="0" fontId="15" fillId="0" borderId="1" xfId="0" applyFont="1" applyFill="1" applyBorder="1" applyAlignment="1">
      <alignment horizontal="left" shrinkToFit="1"/>
    </xf>
    <xf numFmtId="56" fontId="13" fillId="0" borderId="1" xfId="0" applyNumberFormat="1" applyFont="1" applyFill="1" applyBorder="1" applyAlignment="1">
      <alignment horizontal="center"/>
    </xf>
    <xf numFmtId="179" fontId="13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shrinkToFit="1"/>
    </xf>
    <xf numFmtId="0" fontId="13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0" fillId="0" borderId="1" xfId="0" applyBorder="1" applyAlignment="1"/>
    <xf numFmtId="0" fontId="13" fillId="0" borderId="0" xfId="0" applyFont="1" applyFill="1" applyAlignment="1">
      <alignment horizontal="center" shrinkToFit="1"/>
    </xf>
    <xf numFmtId="0" fontId="14" fillId="0" borderId="17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0" fillId="0" borderId="0" xfId="0" applyFill="1" applyBorder="1" applyAlignment="1"/>
    <xf numFmtId="0" fontId="9" fillId="0" borderId="0" xfId="0" applyFont="1" applyFill="1" applyBorder="1" applyAlignment="1">
      <alignment horizontal="left" shrinkToFit="1"/>
    </xf>
    <xf numFmtId="0" fontId="0" fillId="0" borderId="7" xfId="0" applyBorder="1" applyAlignment="1">
      <alignment horizontal="center"/>
    </xf>
    <xf numFmtId="22" fontId="0" fillId="0" borderId="0" xfId="0" applyNumberFormat="1" applyAlignment="1"/>
    <xf numFmtId="22" fontId="0" fillId="0" borderId="7" xfId="0" applyNumberFormat="1" applyBorder="1" applyAlignment="1">
      <alignment horizontal="center"/>
    </xf>
    <xf numFmtId="0" fontId="3" fillId="5" borderId="13" xfId="1" applyFont="1" applyFill="1" applyBorder="1" applyAlignment="1" applyProtection="1">
      <alignment horizontal="center" vertical="center"/>
    </xf>
    <xf numFmtId="0" fontId="1" fillId="5" borderId="11" xfId="1" applyFill="1" applyBorder="1" applyAlignment="1" applyProtection="1">
      <alignment horizontal="center" vertical="center"/>
    </xf>
    <xf numFmtId="0" fontId="3" fillId="5" borderId="12" xfId="1" applyFont="1" applyFill="1" applyBorder="1" applyAlignment="1" applyProtection="1">
      <alignment horizontal="center" vertical="center"/>
    </xf>
    <xf numFmtId="0" fontId="1" fillId="5" borderId="7" xfId="1" applyFill="1" applyBorder="1" applyAlignment="1" applyProtection="1">
      <alignment horizontal="center" vertical="center"/>
    </xf>
    <xf numFmtId="0" fontId="3" fillId="5" borderId="5" xfId="1" applyFont="1" applyFill="1" applyBorder="1" applyAlignment="1" applyProtection="1">
      <alignment horizontal="center" vertical="center"/>
    </xf>
    <xf numFmtId="0" fontId="3" fillId="5" borderId="0" xfId="1" applyFont="1" applyFill="1" applyBorder="1" applyAlignment="1" applyProtection="1">
      <alignment horizontal="center" vertical="center"/>
    </xf>
    <xf numFmtId="0" fontId="3" fillId="5" borderId="7" xfId="1" applyFont="1" applyFill="1" applyBorder="1" applyAlignment="1" applyProtection="1">
      <alignment horizontal="center" vertical="center"/>
    </xf>
    <xf numFmtId="0" fontId="13" fillId="6" borderId="1" xfId="0" applyFont="1" applyFill="1" applyBorder="1" applyAlignment="1">
      <alignment horizontal="center" shrinkToFit="1"/>
    </xf>
    <xf numFmtId="0" fontId="13" fillId="6" borderId="1" xfId="0" applyFont="1" applyFill="1" applyBorder="1" applyAlignment="1">
      <alignment horizontal="center"/>
    </xf>
    <xf numFmtId="0" fontId="14" fillId="6" borderId="1" xfId="0" applyFont="1" applyFill="1" applyBorder="1" applyAlignment="1">
      <alignment horizontal="center"/>
    </xf>
    <xf numFmtId="0" fontId="15" fillId="6" borderId="1" xfId="0" applyFont="1" applyFill="1" applyBorder="1" applyAlignment="1">
      <alignment horizontal="left" shrinkToFit="1"/>
    </xf>
    <xf numFmtId="56" fontId="13" fillId="6" borderId="1" xfId="0" applyNumberFormat="1" applyFont="1" applyFill="1" applyBorder="1" applyAlignment="1">
      <alignment horizontal="center"/>
    </xf>
    <xf numFmtId="179" fontId="13" fillId="6" borderId="1" xfId="0" applyNumberFormat="1" applyFont="1" applyFill="1" applyBorder="1" applyAlignment="1">
      <alignment horizontal="center"/>
    </xf>
    <xf numFmtId="0" fontId="7" fillId="0" borderId="0" xfId="1" applyFont="1" applyBorder="1" applyAlignment="1" applyProtection="1">
      <alignment horizontal="center" vertical="center"/>
    </xf>
    <xf numFmtId="0" fontId="3" fillId="0" borderId="0" xfId="1" applyFont="1" applyAlignment="1" applyProtection="1">
      <alignment horizontal="center" vertical="center"/>
    </xf>
    <xf numFmtId="0" fontId="1" fillId="5" borderId="0" xfId="1" applyFill="1" applyBorder="1" applyAlignment="1" applyProtection="1">
      <alignment horizontal="center" vertical="center"/>
    </xf>
    <xf numFmtId="0" fontId="3" fillId="5" borderId="2" xfId="1" applyFont="1" applyFill="1" applyBorder="1" applyAlignment="1" applyProtection="1">
      <alignment horizontal="center" vertical="center"/>
    </xf>
    <xf numFmtId="0" fontId="3" fillId="7" borderId="7" xfId="1" applyFont="1" applyFill="1" applyBorder="1" applyAlignment="1" applyProtection="1">
      <alignment horizontal="center" vertical="center"/>
    </xf>
    <xf numFmtId="0" fontId="3" fillId="7" borderId="5" xfId="1" applyFont="1" applyFill="1" applyBorder="1" applyAlignment="1" applyProtection="1">
      <alignment horizontal="center" vertical="center"/>
    </xf>
    <xf numFmtId="0" fontId="6" fillId="0" borderId="3" xfId="1" applyFont="1" applyBorder="1" applyAlignment="1" applyProtection="1">
      <alignment horizontal="center" vertical="center"/>
    </xf>
    <xf numFmtId="0" fontId="6" fillId="0" borderId="6" xfId="1" applyFont="1" applyBorder="1" applyAlignment="1" applyProtection="1">
      <alignment horizontal="center" vertical="center"/>
    </xf>
    <xf numFmtId="0" fontId="6" fillId="0" borderId="4" xfId="1" applyFont="1" applyBorder="1" applyAlignment="1" applyProtection="1">
      <alignment horizontal="center" vertical="center"/>
    </xf>
    <xf numFmtId="0" fontId="6" fillId="0" borderId="10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6" fillId="0" borderId="13" xfId="1" applyFont="1" applyBorder="1" applyAlignment="1" applyProtection="1">
      <alignment horizontal="center" vertical="center"/>
    </xf>
    <xf numFmtId="0" fontId="6" fillId="0" borderId="14" xfId="1" applyFont="1" applyBorder="1" applyAlignment="1" applyProtection="1">
      <alignment horizontal="center" vertical="center"/>
    </xf>
    <xf numFmtId="0" fontId="7" fillId="0" borderId="15" xfId="1" applyFont="1" applyBorder="1" applyAlignment="1" applyProtection="1">
      <alignment horizontal="center" vertical="center"/>
    </xf>
    <xf numFmtId="0" fontId="17" fillId="0" borderId="0" xfId="1" applyFont="1" applyAlignment="1" applyProtection="1">
      <alignment horizontal="center" vertical="center"/>
    </xf>
    <xf numFmtId="22" fontId="16" fillId="7" borderId="0" xfId="1" applyNumberFormat="1" applyFont="1" applyFill="1" applyAlignment="1" applyProtection="1">
      <alignment horizontal="center" vertical="center"/>
    </xf>
    <xf numFmtId="0" fontId="16" fillId="7" borderId="0" xfId="1" applyFont="1" applyFill="1" applyAlignment="1" applyProtection="1">
      <alignment horizontal="center" vertical="center"/>
    </xf>
    <xf numFmtId="0" fontId="1" fillId="0" borderId="1" xfId="1" applyBorder="1" applyAlignment="1" applyProtection="1">
      <alignment horizontal="center" vertical="center"/>
    </xf>
    <xf numFmtId="0" fontId="1" fillId="7" borderId="1" xfId="1" applyFill="1" applyBorder="1" applyAlignment="1" applyProtection="1">
      <alignment horizontal="center" vertical="center" shrinkToFit="1"/>
    </xf>
    <xf numFmtId="0" fontId="6" fillId="0" borderId="1" xfId="1" applyFont="1" applyFill="1" applyBorder="1" applyAlignment="1" applyProtection="1">
      <alignment horizontal="center" vertical="center"/>
    </xf>
    <xf numFmtId="0" fontId="6" fillId="0" borderId="1" xfId="1" applyFont="1" applyBorder="1" applyAlignment="1" applyProtection="1">
      <alignment horizontal="center" vertical="center"/>
    </xf>
    <xf numFmtId="0" fontId="1" fillId="0" borderId="1" xfId="1" applyBorder="1" applyAlignment="1" applyProtection="1">
      <alignment horizontal="center" vertical="center" shrinkToFit="1"/>
    </xf>
    <xf numFmtId="0" fontId="1" fillId="0" borderId="8" xfId="1" applyBorder="1" applyAlignment="1" applyProtection="1">
      <alignment horizontal="center" vertical="center"/>
    </xf>
    <xf numFmtId="0" fontId="1" fillId="0" borderId="16" xfId="1" applyBorder="1" applyAlignment="1" applyProtection="1">
      <alignment horizontal="center" vertical="center"/>
    </xf>
    <xf numFmtId="0" fontId="1" fillId="0" borderId="9" xfId="1" applyBorder="1" applyAlignment="1" applyProtection="1">
      <alignment horizontal="center" vertical="center"/>
    </xf>
  </cellXfs>
  <cellStyles count="8">
    <cellStyle name="ハイパーリンク 2" xfId="4" xr:uid="{00000000-0005-0000-0000-000001000000}"/>
    <cellStyle name="見出し 1 2" xfId="6" xr:uid="{00000000-0005-0000-0000-000002000000}"/>
    <cellStyle name="標準" xfId="0" builtinId="0"/>
    <cellStyle name="標準 2" xfId="2" xr:uid="{00000000-0005-0000-0000-000004000000}"/>
    <cellStyle name="標準 2 2" xfId="7" xr:uid="{00000000-0005-0000-0000-000005000000}"/>
    <cellStyle name="標準 3" xfId="3" xr:uid="{00000000-0005-0000-0000-000006000000}"/>
    <cellStyle name="標準 4" xfId="5" xr:uid="{00000000-0005-0000-0000-000007000000}"/>
    <cellStyle name="標準_Nリーグ星取表0７" xfId="1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CD290-8F59-4F55-AD55-0FFD106C980D}">
  <sheetPr>
    <pageSetUpPr fitToPage="1"/>
  </sheetPr>
  <dimension ref="A1:BJ37"/>
  <sheetViews>
    <sheetView tabSelected="1" topLeftCell="A4" zoomScale="57" zoomScaleNormal="57" workbookViewId="0">
      <selection activeCell="AZ3" sqref="AZ3"/>
    </sheetView>
  </sheetViews>
  <sheetFormatPr defaultColWidth="8.4375" defaultRowHeight="12.75" x14ac:dyDescent="0.7"/>
  <cols>
    <col min="1" max="1" width="2.4375" style="1" customWidth="1"/>
    <col min="2" max="11" width="1.5" style="1" customWidth="1"/>
    <col min="12" max="47" width="3.1875" style="1" customWidth="1"/>
    <col min="48" max="57" width="4.5625" style="1" customWidth="1"/>
    <col min="58" max="59" width="14.4375" style="1" customWidth="1"/>
    <col min="60" max="60" width="6.625" style="1" customWidth="1"/>
    <col min="61" max="62" width="9.5625" style="1" customWidth="1"/>
    <col min="63" max="256" width="8.4375" style="1"/>
    <col min="257" max="257" width="2.4375" style="1" customWidth="1"/>
    <col min="258" max="267" width="1.5" style="1" customWidth="1"/>
    <col min="268" max="303" width="3.1875" style="1" customWidth="1"/>
    <col min="304" max="305" width="2.4375" style="1" customWidth="1"/>
    <col min="306" max="307" width="2.9375" style="1" customWidth="1"/>
    <col min="308" max="311" width="2.4375" style="1" customWidth="1"/>
    <col min="312" max="313" width="2.6875" style="1" customWidth="1"/>
    <col min="314" max="314" width="12.875" style="1" customWidth="1"/>
    <col min="315" max="315" width="2.6875" style="1" customWidth="1"/>
    <col min="316" max="316" width="6.625" style="1" customWidth="1"/>
    <col min="317" max="318" width="9.5625" style="1" customWidth="1"/>
    <col min="319" max="512" width="8.4375" style="1"/>
    <col min="513" max="513" width="2.4375" style="1" customWidth="1"/>
    <col min="514" max="523" width="1.5" style="1" customWidth="1"/>
    <col min="524" max="559" width="3.1875" style="1" customWidth="1"/>
    <col min="560" max="561" width="2.4375" style="1" customWidth="1"/>
    <col min="562" max="563" width="2.9375" style="1" customWidth="1"/>
    <col min="564" max="567" width="2.4375" style="1" customWidth="1"/>
    <col min="568" max="569" width="2.6875" style="1" customWidth="1"/>
    <col min="570" max="570" width="12.875" style="1" customWidth="1"/>
    <col min="571" max="571" width="2.6875" style="1" customWidth="1"/>
    <col min="572" max="572" width="6.625" style="1" customWidth="1"/>
    <col min="573" max="574" width="9.5625" style="1" customWidth="1"/>
    <col min="575" max="768" width="8.4375" style="1"/>
    <col min="769" max="769" width="2.4375" style="1" customWidth="1"/>
    <col min="770" max="779" width="1.5" style="1" customWidth="1"/>
    <col min="780" max="815" width="3.1875" style="1" customWidth="1"/>
    <col min="816" max="817" width="2.4375" style="1" customWidth="1"/>
    <col min="818" max="819" width="2.9375" style="1" customWidth="1"/>
    <col min="820" max="823" width="2.4375" style="1" customWidth="1"/>
    <col min="824" max="825" width="2.6875" style="1" customWidth="1"/>
    <col min="826" max="826" width="12.875" style="1" customWidth="1"/>
    <col min="827" max="827" width="2.6875" style="1" customWidth="1"/>
    <col min="828" max="828" width="6.625" style="1" customWidth="1"/>
    <col min="829" max="830" width="9.5625" style="1" customWidth="1"/>
    <col min="831" max="1024" width="8.4375" style="1"/>
    <col min="1025" max="1025" width="2.4375" style="1" customWidth="1"/>
    <col min="1026" max="1035" width="1.5" style="1" customWidth="1"/>
    <col min="1036" max="1071" width="3.1875" style="1" customWidth="1"/>
    <col min="1072" max="1073" width="2.4375" style="1" customWidth="1"/>
    <col min="1074" max="1075" width="2.9375" style="1" customWidth="1"/>
    <col min="1076" max="1079" width="2.4375" style="1" customWidth="1"/>
    <col min="1080" max="1081" width="2.6875" style="1" customWidth="1"/>
    <col min="1082" max="1082" width="12.875" style="1" customWidth="1"/>
    <col min="1083" max="1083" width="2.6875" style="1" customWidth="1"/>
    <col min="1084" max="1084" width="6.625" style="1" customWidth="1"/>
    <col min="1085" max="1086" width="9.5625" style="1" customWidth="1"/>
    <col min="1087" max="1280" width="8.4375" style="1"/>
    <col min="1281" max="1281" width="2.4375" style="1" customWidth="1"/>
    <col min="1282" max="1291" width="1.5" style="1" customWidth="1"/>
    <col min="1292" max="1327" width="3.1875" style="1" customWidth="1"/>
    <col min="1328" max="1329" width="2.4375" style="1" customWidth="1"/>
    <col min="1330" max="1331" width="2.9375" style="1" customWidth="1"/>
    <col min="1332" max="1335" width="2.4375" style="1" customWidth="1"/>
    <col min="1336" max="1337" width="2.6875" style="1" customWidth="1"/>
    <col min="1338" max="1338" width="12.875" style="1" customWidth="1"/>
    <col min="1339" max="1339" width="2.6875" style="1" customWidth="1"/>
    <col min="1340" max="1340" width="6.625" style="1" customWidth="1"/>
    <col min="1341" max="1342" width="9.5625" style="1" customWidth="1"/>
    <col min="1343" max="1536" width="8.4375" style="1"/>
    <col min="1537" max="1537" width="2.4375" style="1" customWidth="1"/>
    <col min="1538" max="1547" width="1.5" style="1" customWidth="1"/>
    <col min="1548" max="1583" width="3.1875" style="1" customWidth="1"/>
    <col min="1584" max="1585" width="2.4375" style="1" customWidth="1"/>
    <col min="1586" max="1587" width="2.9375" style="1" customWidth="1"/>
    <col min="1588" max="1591" width="2.4375" style="1" customWidth="1"/>
    <col min="1592" max="1593" width="2.6875" style="1" customWidth="1"/>
    <col min="1594" max="1594" width="12.875" style="1" customWidth="1"/>
    <col min="1595" max="1595" width="2.6875" style="1" customWidth="1"/>
    <col min="1596" max="1596" width="6.625" style="1" customWidth="1"/>
    <col min="1597" max="1598" width="9.5625" style="1" customWidth="1"/>
    <col min="1599" max="1792" width="8.4375" style="1"/>
    <col min="1793" max="1793" width="2.4375" style="1" customWidth="1"/>
    <col min="1794" max="1803" width="1.5" style="1" customWidth="1"/>
    <col min="1804" max="1839" width="3.1875" style="1" customWidth="1"/>
    <col min="1840" max="1841" width="2.4375" style="1" customWidth="1"/>
    <col min="1842" max="1843" width="2.9375" style="1" customWidth="1"/>
    <col min="1844" max="1847" width="2.4375" style="1" customWidth="1"/>
    <col min="1848" max="1849" width="2.6875" style="1" customWidth="1"/>
    <col min="1850" max="1850" width="12.875" style="1" customWidth="1"/>
    <col min="1851" max="1851" width="2.6875" style="1" customWidth="1"/>
    <col min="1852" max="1852" width="6.625" style="1" customWidth="1"/>
    <col min="1853" max="1854" width="9.5625" style="1" customWidth="1"/>
    <col min="1855" max="2048" width="8.4375" style="1"/>
    <col min="2049" max="2049" width="2.4375" style="1" customWidth="1"/>
    <col min="2050" max="2059" width="1.5" style="1" customWidth="1"/>
    <col min="2060" max="2095" width="3.1875" style="1" customWidth="1"/>
    <col min="2096" max="2097" width="2.4375" style="1" customWidth="1"/>
    <col min="2098" max="2099" width="2.9375" style="1" customWidth="1"/>
    <col min="2100" max="2103" width="2.4375" style="1" customWidth="1"/>
    <col min="2104" max="2105" width="2.6875" style="1" customWidth="1"/>
    <col min="2106" max="2106" width="12.875" style="1" customWidth="1"/>
    <col min="2107" max="2107" width="2.6875" style="1" customWidth="1"/>
    <col min="2108" max="2108" width="6.625" style="1" customWidth="1"/>
    <col min="2109" max="2110" width="9.5625" style="1" customWidth="1"/>
    <col min="2111" max="2304" width="8.4375" style="1"/>
    <col min="2305" max="2305" width="2.4375" style="1" customWidth="1"/>
    <col min="2306" max="2315" width="1.5" style="1" customWidth="1"/>
    <col min="2316" max="2351" width="3.1875" style="1" customWidth="1"/>
    <col min="2352" max="2353" width="2.4375" style="1" customWidth="1"/>
    <col min="2354" max="2355" width="2.9375" style="1" customWidth="1"/>
    <col min="2356" max="2359" width="2.4375" style="1" customWidth="1"/>
    <col min="2360" max="2361" width="2.6875" style="1" customWidth="1"/>
    <col min="2362" max="2362" width="12.875" style="1" customWidth="1"/>
    <col min="2363" max="2363" width="2.6875" style="1" customWidth="1"/>
    <col min="2364" max="2364" width="6.625" style="1" customWidth="1"/>
    <col min="2365" max="2366" width="9.5625" style="1" customWidth="1"/>
    <col min="2367" max="2560" width="8.4375" style="1"/>
    <col min="2561" max="2561" width="2.4375" style="1" customWidth="1"/>
    <col min="2562" max="2571" width="1.5" style="1" customWidth="1"/>
    <col min="2572" max="2607" width="3.1875" style="1" customWidth="1"/>
    <col min="2608" max="2609" width="2.4375" style="1" customWidth="1"/>
    <col min="2610" max="2611" width="2.9375" style="1" customWidth="1"/>
    <col min="2612" max="2615" width="2.4375" style="1" customWidth="1"/>
    <col min="2616" max="2617" width="2.6875" style="1" customWidth="1"/>
    <col min="2618" max="2618" width="12.875" style="1" customWidth="1"/>
    <col min="2619" max="2619" width="2.6875" style="1" customWidth="1"/>
    <col min="2620" max="2620" width="6.625" style="1" customWidth="1"/>
    <col min="2621" max="2622" width="9.5625" style="1" customWidth="1"/>
    <col min="2623" max="2816" width="8.4375" style="1"/>
    <col min="2817" max="2817" width="2.4375" style="1" customWidth="1"/>
    <col min="2818" max="2827" width="1.5" style="1" customWidth="1"/>
    <col min="2828" max="2863" width="3.1875" style="1" customWidth="1"/>
    <col min="2864" max="2865" width="2.4375" style="1" customWidth="1"/>
    <col min="2866" max="2867" width="2.9375" style="1" customWidth="1"/>
    <col min="2868" max="2871" width="2.4375" style="1" customWidth="1"/>
    <col min="2872" max="2873" width="2.6875" style="1" customWidth="1"/>
    <col min="2874" max="2874" width="12.875" style="1" customWidth="1"/>
    <col min="2875" max="2875" width="2.6875" style="1" customWidth="1"/>
    <col min="2876" max="2876" width="6.625" style="1" customWidth="1"/>
    <col min="2877" max="2878" width="9.5625" style="1" customWidth="1"/>
    <col min="2879" max="3072" width="8.4375" style="1"/>
    <col min="3073" max="3073" width="2.4375" style="1" customWidth="1"/>
    <col min="3074" max="3083" width="1.5" style="1" customWidth="1"/>
    <col min="3084" max="3119" width="3.1875" style="1" customWidth="1"/>
    <col min="3120" max="3121" width="2.4375" style="1" customWidth="1"/>
    <col min="3122" max="3123" width="2.9375" style="1" customWidth="1"/>
    <col min="3124" max="3127" width="2.4375" style="1" customWidth="1"/>
    <col min="3128" max="3129" width="2.6875" style="1" customWidth="1"/>
    <col min="3130" max="3130" width="12.875" style="1" customWidth="1"/>
    <col min="3131" max="3131" width="2.6875" style="1" customWidth="1"/>
    <col min="3132" max="3132" width="6.625" style="1" customWidth="1"/>
    <col min="3133" max="3134" width="9.5625" style="1" customWidth="1"/>
    <col min="3135" max="3328" width="8.4375" style="1"/>
    <col min="3329" max="3329" width="2.4375" style="1" customWidth="1"/>
    <col min="3330" max="3339" width="1.5" style="1" customWidth="1"/>
    <col min="3340" max="3375" width="3.1875" style="1" customWidth="1"/>
    <col min="3376" max="3377" width="2.4375" style="1" customWidth="1"/>
    <col min="3378" max="3379" width="2.9375" style="1" customWidth="1"/>
    <col min="3380" max="3383" width="2.4375" style="1" customWidth="1"/>
    <col min="3384" max="3385" width="2.6875" style="1" customWidth="1"/>
    <col min="3386" max="3386" width="12.875" style="1" customWidth="1"/>
    <col min="3387" max="3387" width="2.6875" style="1" customWidth="1"/>
    <col min="3388" max="3388" width="6.625" style="1" customWidth="1"/>
    <col min="3389" max="3390" width="9.5625" style="1" customWidth="1"/>
    <col min="3391" max="3584" width="8.4375" style="1"/>
    <col min="3585" max="3585" width="2.4375" style="1" customWidth="1"/>
    <col min="3586" max="3595" width="1.5" style="1" customWidth="1"/>
    <col min="3596" max="3631" width="3.1875" style="1" customWidth="1"/>
    <col min="3632" max="3633" width="2.4375" style="1" customWidth="1"/>
    <col min="3634" max="3635" width="2.9375" style="1" customWidth="1"/>
    <col min="3636" max="3639" width="2.4375" style="1" customWidth="1"/>
    <col min="3640" max="3641" width="2.6875" style="1" customWidth="1"/>
    <col min="3642" max="3642" width="12.875" style="1" customWidth="1"/>
    <col min="3643" max="3643" width="2.6875" style="1" customWidth="1"/>
    <col min="3644" max="3644" width="6.625" style="1" customWidth="1"/>
    <col min="3645" max="3646" width="9.5625" style="1" customWidth="1"/>
    <col min="3647" max="3840" width="8.4375" style="1"/>
    <col min="3841" max="3841" width="2.4375" style="1" customWidth="1"/>
    <col min="3842" max="3851" width="1.5" style="1" customWidth="1"/>
    <col min="3852" max="3887" width="3.1875" style="1" customWidth="1"/>
    <col min="3888" max="3889" width="2.4375" style="1" customWidth="1"/>
    <col min="3890" max="3891" width="2.9375" style="1" customWidth="1"/>
    <col min="3892" max="3895" width="2.4375" style="1" customWidth="1"/>
    <col min="3896" max="3897" width="2.6875" style="1" customWidth="1"/>
    <col min="3898" max="3898" width="12.875" style="1" customWidth="1"/>
    <col min="3899" max="3899" width="2.6875" style="1" customWidth="1"/>
    <col min="3900" max="3900" width="6.625" style="1" customWidth="1"/>
    <col min="3901" max="3902" width="9.5625" style="1" customWidth="1"/>
    <col min="3903" max="4096" width="8.4375" style="1"/>
    <col min="4097" max="4097" width="2.4375" style="1" customWidth="1"/>
    <col min="4098" max="4107" width="1.5" style="1" customWidth="1"/>
    <col min="4108" max="4143" width="3.1875" style="1" customWidth="1"/>
    <col min="4144" max="4145" width="2.4375" style="1" customWidth="1"/>
    <col min="4146" max="4147" width="2.9375" style="1" customWidth="1"/>
    <col min="4148" max="4151" width="2.4375" style="1" customWidth="1"/>
    <col min="4152" max="4153" width="2.6875" style="1" customWidth="1"/>
    <col min="4154" max="4154" width="12.875" style="1" customWidth="1"/>
    <col min="4155" max="4155" width="2.6875" style="1" customWidth="1"/>
    <col min="4156" max="4156" width="6.625" style="1" customWidth="1"/>
    <col min="4157" max="4158" width="9.5625" style="1" customWidth="1"/>
    <col min="4159" max="4352" width="8.4375" style="1"/>
    <col min="4353" max="4353" width="2.4375" style="1" customWidth="1"/>
    <col min="4354" max="4363" width="1.5" style="1" customWidth="1"/>
    <col min="4364" max="4399" width="3.1875" style="1" customWidth="1"/>
    <col min="4400" max="4401" width="2.4375" style="1" customWidth="1"/>
    <col min="4402" max="4403" width="2.9375" style="1" customWidth="1"/>
    <col min="4404" max="4407" width="2.4375" style="1" customWidth="1"/>
    <col min="4408" max="4409" width="2.6875" style="1" customWidth="1"/>
    <col min="4410" max="4410" width="12.875" style="1" customWidth="1"/>
    <col min="4411" max="4411" width="2.6875" style="1" customWidth="1"/>
    <col min="4412" max="4412" width="6.625" style="1" customWidth="1"/>
    <col min="4413" max="4414" width="9.5625" style="1" customWidth="1"/>
    <col min="4415" max="4608" width="8.4375" style="1"/>
    <col min="4609" max="4609" width="2.4375" style="1" customWidth="1"/>
    <col min="4610" max="4619" width="1.5" style="1" customWidth="1"/>
    <col min="4620" max="4655" width="3.1875" style="1" customWidth="1"/>
    <col min="4656" max="4657" width="2.4375" style="1" customWidth="1"/>
    <col min="4658" max="4659" width="2.9375" style="1" customWidth="1"/>
    <col min="4660" max="4663" width="2.4375" style="1" customWidth="1"/>
    <col min="4664" max="4665" width="2.6875" style="1" customWidth="1"/>
    <col min="4666" max="4666" width="12.875" style="1" customWidth="1"/>
    <col min="4667" max="4667" width="2.6875" style="1" customWidth="1"/>
    <col min="4668" max="4668" width="6.625" style="1" customWidth="1"/>
    <col min="4669" max="4670" width="9.5625" style="1" customWidth="1"/>
    <col min="4671" max="4864" width="8.4375" style="1"/>
    <col min="4865" max="4865" width="2.4375" style="1" customWidth="1"/>
    <col min="4866" max="4875" width="1.5" style="1" customWidth="1"/>
    <col min="4876" max="4911" width="3.1875" style="1" customWidth="1"/>
    <col min="4912" max="4913" width="2.4375" style="1" customWidth="1"/>
    <col min="4914" max="4915" width="2.9375" style="1" customWidth="1"/>
    <col min="4916" max="4919" width="2.4375" style="1" customWidth="1"/>
    <col min="4920" max="4921" width="2.6875" style="1" customWidth="1"/>
    <col min="4922" max="4922" width="12.875" style="1" customWidth="1"/>
    <col min="4923" max="4923" width="2.6875" style="1" customWidth="1"/>
    <col min="4924" max="4924" width="6.625" style="1" customWidth="1"/>
    <col min="4925" max="4926" width="9.5625" style="1" customWidth="1"/>
    <col min="4927" max="5120" width="8.4375" style="1"/>
    <col min="5121" max="5121" width="2.4375" style="1" customWidth="1"/>
    <col min="5122" max="5131" width="1.5" style="1" customWidth="1"/>
    <col min="5132" max="5167" width="3.1875" style="1" customWidth="1"/>
    <col min="5168" max="5169" width="2.4375" style="1" customWidth="1"/>
    <col min="5170" max="5171" width="2.9375" style="1" customWidth="1"/>
    <col min="5172" max="5175" width="2.4375" style="1" customWidth="1"/>
    <col min="5176" max="5177" width="2.6875" style="1" customWidth="1"/>
    <col min="5178" max="5178" width="12.875" style="1" customWidth="1"/>
    <col min="5179" max="5179" width="2.6875" style="1" customWidth="1"/>
    <col min="5180" max="5180" width="6.625" style="1" customWidth="1"/>
    <col min="5181" max="5182" width="9.5625" style="1" customWidth="1"/>
    <col min="5183" max="5376" width="8.4375" style="1"/>
    <col min="5377" max="5377" width="2.4375" style="1" customWidth="1"/>
    <col min="5378" max="5387" width="1.5" style="1" customWidth="1"/>
    <col min="5388" max="5423" width="3.1875" style="1" customWidth="1"/>
    <col min="5424" max="5425" width="2.4375" style="1" customWidth="1"/>
    <col min="5426" max="5427" width="2.9375" style="1" customWidth="1"/>
    <col min="5428" max="5431" width="2.4375" style="1" customWidth="1"/>
    <col min="5432" max="5433" width="2.6875" style="1" customWidth="1"/>
    <col min="5434" max="5434" width="12.875" style="1" customWidth="1"/>
    <col min="5435" max="5435" width="2.6875" style="1" customWidth="1"/>
    <col min="5436" max="5436" width="6.625" style="1" customWidth="1"/>
    <col min="5437" max="5438" width="9.5625" style="1" customWidth="1"/>
    <col min="5439" max="5632" width="8.4375" style="1"/>
    <col min="5633" max="5633" width="2.4375" style="1" customWidth="1"/>
    <col min="5634" max="5643" width="1.5" style="1" customWidth="1"/>
    <col min="5644" max="5679" width="3.1875" style="1" customWidth="1"/>
    <col min="5680" max="5681" width="2.4375" style="1" customWidth="1"/>
    <col min="5682" max="5683" width="2.9375" style="1" customWidth="1"/>
    <col min="5684" max="5687" width="2.4375" style="1" customWidth="1"/>
    <col min="5688" max="5689" width="2.6875" style="1" customWidth="1"/>
    <col min="5690" max="5690" width="12.875" style="1" customWidth="1"/>
    <col min="5691" max="5691" width="2.6875" style="1" customWidth="1"/>
    <col min="5692" max="5692" width="6.625" style="1" customWidth="1"/>
    <col min="5693" max="5694" width="9.5625" style="1" customWidth="1"/>
    <col min="5695" max="5888" width="8.4375" style="1"/>
    <col min="5889" max="5889" width="2.4375" style="1" customWidth="1"/>
    <col min="5890" max="5899" width="1.5" style="1" customWidth="1"/>
    <col min="5900" max="5935" width="3.1875" style="1" customWidth="1"/>
    <col min="5936" max="5937" width="2.4375" style="1" customWidth="1"/>
    <col min="5938" max="5939" width="2.9375" style="1" customWidth="1"/>
    <col min="5940" max="5943" width="2.4375" style="1" customWidth="1"/>
    <col min="5944" max="5945" width="2.6875" style="1" customWidth="1"/>
    <col min="5946" max="5946" width="12.875" style="1" customWidth="1"/>
    <col min="5947" max="5947" width="2.6875" style="1" customWidth="1"/>
    <col min="5948" max="5948" width="6.625" style="1" customWidth="1"/>
    <col min="5949" max="5950" width="9.5625" style="1" customWidth="1"/>
    <col min="5951" max="6144" width="8.4375" style="1"/>
    <col min="6145" max="6145" width="2.4375" style="1" customWidth="1"/>
    <col min="6146" max="6155" width="1.5" style="1" customWidth="1"/>
    <col min="6156" max="6191" width="3.1875" style="1" customWidth="1"/>
    <col min="6192" max="6193" width="2.4375" style="1" customWidth="1"/>
    <col min="6194" max="6195" width="2.9375" style="1" customWidth="1"/>
    <col min="6196" max="6199" width="2.4375" style="1" customWidth="1"/>
    <col min="6200" max="6201" width="2.6875" style="1" customWidth="1"/>
    <col min="6202" max="6202" width="12.875" style="1" customWidth="1"/>
    <col min="6203" max="6203" width="2.6875" style="1" customWidth="1"/>
    <col min="6204" max="6204" width="6.625" style="1" customWidth="1"/>
    <col min="6205" max="6206" width="9.5625" style="1" customWidth="1"/>
    <col min="6207" max="6400" width="8.4375" style="1"/>
    <col min="6401" max="6401" width="2.4375" style="1" customWidth="1"/>
    <col min="6402" max="6411" width="1.5" style="1" customWidth="1"/>
    <col min="6412" max="6447" width="3.1875" style="1" customWidth="1"/>
    <col min="6448" max="6449" width="2.4375" style="1" customWidth="1"/>
    <col min="6450" max="6451" width="2.9375" style="1" customWidth="1"/>
    <col min="6452" max="6455" width="2.4375" style="1" customWidth="1"/>
    <col min="6456" max="6457" width="2.6875" style="1" customWidth="1"/>
    <col min="6458" max="6458" width="12.875" style="1" customWidth="1"/>
    <col min="6459" max="6459" width="2.6875" style="1" customWidth="1"/>
    <col min="6460" max="6460" width="6.625" style="1" customWidth="1"/>
    <col min="6461" max="6462" width="9.5625" style="1" customWidth="1"/>
    <col min="6463" max="6656" width="8.4375" style="1"/>
    <col min="6657" max="6657" width="2.4375" style="1" customWidth="1"/>
    <col min="6658" max="6667" width="1.5" style="1" customWidth="1"/>
    <col min="6668" max="6703" width="3.1875" style="1" customWidth="1"/>
    <col min="6704" max="6705" width="2.4375" style="1" customWidth="1"/>
    <col min="6706" max="6707" width="2.9375" style="1" customWidth="1"/>
    <col min="6708" max="6711" width="2.4375" style="1" customWidth="1"/>
    <col min="6712" max="6713" width="2.6875" style="1" customWidth="1"/>
    <col min="6714" max="6714" width="12.875" style="1" customWidth="1"/>
    <col min="6715" max="6715" width="2.6875" style="1" customWidth="1"/>
    <col min="6716" max="6716" width="6.625" style="1" customWidth="1"/>
    <col min="6717" max="6718" width="9.5625" style="1" customWidth="1"/>
    <col min="6719" max="6912" width="8.4375" style="1"/>
    <col min="6913" max="6913" width="2.4375" style="1" customWidth="1"/>
    <col min="6914" max="6923" width="1.5" style="1" customWidth="1"/>
    <col min="6924" max="6959" width="3.1875" style="1" customWidth="1"/>
    <col min="6960" max="6961" width="2.4375" style="1" customWidth="1"/>
    <col min="6962" max="6963" width="2.9375" style="1" customWidth="1"/>
    <col min="6964" max="6967" width="2.4375" style="1" customWidth="1"/>
    <col min="6968" max="6969" width="2.6875" style="1" customWidth="1"/>
    <col min="6970" max="6970" width="12.875" style="1" customWidth="1"/>
    <col min="6971" max="6971" width="2.6875" style="1" customWidth="1"/>
    <col min="6972" max="6972" width="6.625" style="1" customWidth="1"/>
    <col min="6973" max="6974" width="9.5625" style="1" customWidth="1"/>
    <col min="6975" max="7168" width="8.4375" style="1"/>
    <col min="7169" max="7169" width="2.4375" style="1" customWidth="1"/>
    <col min="7170" max="7179" width="1.5" style="1" customWidth="1"/>
    <col min="7180" max="7215" width="3.1875" style="1" customWidth="1"/>
    <col min="7216" max="7217" width="2.4375" style="1" customWidth="1"/>
    <col min="7218" max="7219" width="2.9375" style="1" customWidth="1"/>
    <col min="7220" max="7223" width="2.4375" style="1" customWidth="1"/>
    <col min="7224" max="7225" width="2.6875" style="1" customWidth="1"/>
    <col min="7226" max="7226" width="12.875" style="1" customWidth="1"/>
    <col min="7227" max="7227" width="2.6875" style="1" customWidth="1"/>
    <col min="7228" max="7228" width="6.625" style="1" customWidth="1"/>
    <col min="7229" max="7230" width="9.5625" style="1" customWidth="1"/>
    <col min="7231" max="7424" width="8.4375" style="1"/>
    <col min="7425" max="7425" width="2.4375" style="1" customWidth="1"/>
    <col min="7426" max="7435" width="1.5" style="1" customWidth="1"/>
    <col min="7436" max="7471" width="3.1875" style="1" customWidth="1"/>
    <col min="7472" max="7473" width="2.4375" style="1" customWidth="1"/>
    <col min="7474" max="7475" width="2.9375" style="1" customWidth="1"/>
    <col min="7476" max="7479" width="2.4375" style="1" customWidth="1"/>
    <col min="7480" max="7481" width="2.6875" style="1" customWidth="1"/>
    <col min="7482" max="7482" width="12.875" style="1" customWidth="1"/>
    <col min="7483" max="7483" width="2.6875" style="1" customWidth="1"/>
    <col min="7484" max="7484" width="6.625" style="1" customWidth="1"/>
    <col min="7485" max="7486" width="9.5625" style="1" customWidth="1"/>
    <col min="7487" max="7680" width="8.4375" style="1"/>
    <col min="7681" max="7681" width="2.4375" style="1" customWidth="1"/>
    <col min="7682" max="7691" width="1.5" style="1" customWidth="1"/>
    <col min="7692" max="7727" width="3.1875" style="1" customWidth="1"/>
    <col min="7728" max="7729" width="2.4375" style="1" customWidth="1"/>
    <col min="7730" max="7731" width="2.9375" style="1" customWidth="1"/>
    <col min="7732" max="7735" width="2.4375" style="1" customWidth="1"/>
    <col min="7736" max="7737" width="2.6875" style="1" customWidth="1"/>
    <col min="7738" max="7738" width="12.875" style="1" customWidth="1"/>
    <col min="7739" max="7739" width="2.6875" style="1" customWidth="1"/>
    <col min="7740" max="7740" width="6.625" style="1" customWidth="1"/>
    <col min="7741" max="7742" width="9.5625" style="1" customWidth="1"/>
    <col min="7743" max="7936" width="8.4375" style="1"/>
    <col min="7937" max="7937" width="2.4375" style="1" customWidth="1"/>
    <col min="7938" max="7947" width="1.5" style="1" customWidth="1"/>
    <col min="7948" max="7983" width="3.1875" style="1" customWidth="1"/>
    <col min="7984" max="7985" width="2.4375" style="1" customWidth="1"/>
    <col min="7986" max="7987" width="2.9375" style="1" customWidth="1"/>
    <col min="7988" max="7991" width="2.4375" style="1" customWidth="1"/>
    <col min="7992" max="7993" width="2.6875" style="1" customWidth="1"/>
    <col min="7994" max="7994" width="12.875" style="1" customWidth="1"/>
    <col min="7995" max="7995" width="2.6875" style="1" customWidth="1"/>
    <col min="7996" max="7996" width="6.625" style="1" customWidth="1"/>
    <col min="7997" max="7998" width="9.5625" style="1" customWidth="1"/>
    <col min="7999" max="8192" width="8.4375" style="1"/>
    <col min="8193" max="8193" width="2.4375" style="1" customWidth="1"/>
    <col min="8194" max="8203" width="1.5" style="1" customWidth="1"/>
    <col min="8204" max="8239" width="3.1875" style="1" customWidth="1"/>
    <col min="8240" max="8241" width="2.4375" style="1" customWidth="1"/>
    <col min="8242" max="8243" width="2.9375" style="1" customWidth="1"/>
    <col min="8244" max="8247" width="2.4375" style="1" customWidth="1"/>
    <col min="8248" max="8249" width="2.6875" style="1" customWidth="1"/>
    <col min="8250" max="8250" width="12.875" style="1" customWidth="1"/>
    <col min="8251" max="8251" width="2.6875" style="1" customWidth="1"/>
    <col min="8252" max="8252" width="6.625" style="1" customWidth="1"/>
    <col min="8253" max="8254" width="9.5625" style="1" customWidth="1"/>
    <col min="8255" max="8448" width="8.4375" style="1"/>
    <col min="8449" max="8449" width="2.4375" style="1" customWidth="1"/>
    <col min="8450" max="8459" width="1.5" style="1" customWidth="1"/>
    <col min="8460" max="8495" width="3.1875" style="1" customWidth="1"/>
    <col min="8496" max="8497" width="2.4375" style="1" customWidth="1"/>
    <col min="8498" max="8499" width="2.9375" style="1" customWidth="1"/>
    <col min="8500" max="8503" width="2.4375" style="1" customWidth="1"/>
    <col min="8504" max="8505" width="2.6875" style="1" customWidth="1"/>
    <col min="8506" max="8506" width="12.875" style="1" customWidth="1"/>
    <col min="8507" max="8507" width="2.6875" style="1" customWidth="1"/>
    <col min="8508" max="8508" width="6.625" style="1" customWidth="1"/>
    <col min="8509" max="8510" width="9.5625" style="1" customWidth="1"/>
    <col min="8511" max="8704" width="8.4375" style="1"/>
    <col min="8705" max="8705" width="2.4375" style="1" customWidth="1"/>
    <col min="8706" max="8715" width="1.5" style="1" customWidth="1"/>
    <col min="8716" max="8751" width="3.1875" style="1" customWidth="1"/>
    <col min="8752" max="8753" width="2.4375" style="1" customWidth="1"/>
    <col min="8754" max="8755" width="2.9375" style="1" customWidth="1"/>
    <col min="8756" max="8759" width="2.4375" style="1" customWidth="1"/>
    <col min="8760" max="8761" width="2.6875" style="1" customWidth="1"/>
    <col min="8762" max="8762" width="12.875" style="1" customWidth="1"/>
    <col min="8763" max="8763" width="2.6875" style="1" customWidth="1"/>
    <col min="8764" max="8764" width="6.625" style="1" customWidth="1"/>
    <col min="8765" max="8766" width="9.5625" style="1" customWidth="1"/>
    <col min="8767" max="8960" width="8.4375" style="1"/>
    <col min="8961" max="8961" width="2.4375" style="1" customWidth="1"/>
    <col min="8962" max="8971" width="1.5" style="1" customWidth="1"/>
    <col min="8972" max="9007" width="3.1875" style="1" customWidth="1"/>
    <col min="9008" max="9009" width="2.4375" style="1" customWidth="1"/>
    <col min="9010" max="9011" width="2.9375" style="1" customWidth="1"/>
    <col min="9012" max="9015" width="2.4375" style="1" customWidth="1"/>
    <col min="9016" max="9017" width="2.6875" style="1" customWidth="1"/>
    <col min="9018" max="9018" width="12.875" style="1" customWidth="1"/>
    <col min="9019" max="9019" width="2.6875" style="1" customWidth="1"/>
    <col min="9020" max="9020" width="6.625" style="1" customWidth="1"/>
    <col min="9021" max="9022" width="9.5625" style="1" customWidth="1"/>
    <col min="9023" max="9216" width="8.4375" style="1"/>
    <col min="9217" max="9217" width="2.4375" style="1" customWidth="1"/>
    <col min="9218" max="9227" width="1.5" style="1" customWidth="1"/>
    <col min="9228" max="9263" width="3.1875" style="1" customWidth="1"/>
    <col min="9264" max="9265" width="2.4375" style="1" customWidth="1"/>
    <col min="9266" max="9267" width="2.9375" style="1" customWidth="1"/>
    <col min="9268" max="9271" width="2.4375" style="1" customWidth="1"/>
    <col min="9272" max="9273" width="2.6875" style="1" customWidth="1"/>
    <col min="9274" max="9274" width="12.875" style="1" customWidth="1"/>
    <col min="9275" max="9275" width="2.6875" style="1" customWidth="1"/>
    <col min="9276" max="9276" width="6.625" style="1" customWidth="1"/>
    <col min="9277" max="9278" width="9.5625" style="1" customWidth="1"/>
    <col min="9279" max="9472" width="8.4375" style="1"/>
    <col min="9473" max="9473" width="2.4375" style="1" customWidth="1"/>
    <col min="9474" max="9483" width="1.5" style="1" customWidth="1"/>
    <col min="9484" max="9519" width="3.1875" style="1" customWidth="1"/>
    <col min="9520" max="9521" width="2.4375" style="1" customWidth="1"/>
    <col min="9522" max="9523" width="2.9375" style="1" customWidth="1"/>
    <col min="9524" max="9527" width="2.4375" style="1" customWidth="1"/>
    <col min="9528" max="9529" width="2.6875" style="1" customWidth="1"/>
    <col min="9530" max="9530" width="12.875" style="1" customWidth="1"/>
    <col min="9531" max="9531" width="2.6875" style="1" customWidth="1"/>
    <col min="9532" max="9532" width="6.625" style="1" customWidth="1"/>
    <col min="9533" max="9534" width="9.5625" style="1" customWidth="1"/>
    <col min="9535" max="9728" width="8.4375" style="1"/>
    <col min="9729" max="9729" width="2.4375" style="1" customWidth="1"/>
    <col min="9730" max="9739" width="1.5" style="1" customWidth="1"/>
    <col min="9740" max="9775" width="3.1875" style="1" customWidth="1"/>
    <col min="9776" max="9777" width="2.4375" style="1" customWidth="1"/>
    <col min="9778" max="9779" width="2.9375" style="1" customWidth="1"/>
    <col min="9780" max="9783" width="2.4375" style="1" customWidth="1"/>
    <col min="9784" max="9785" width="2.6875" style="1" customWidth="1"/>
    <col min="9786" max="9786" width="12.875" style="1" customWidth="1"/>
    <col min="9787" max="9787" width="2.6875" style="1" customWidth="1"/>
    <col min="9788" max="9788" width="6.625" style="1" customWidth="1"/>
    <col min="9789" max="9790" width="9.5625" style="1" customWidth="1"/>
    <col min="9791" max="9984" width="8.4375" style="1"/>
    <col min="9985" max="9985" width="2.4375" style="1" customWidth="1"/>
    <col min="9986" max="9995" width="1.5" style="1" customWidth="1"/>
    <col min="9996" max="10031" width="3.1875" style="1" customWidth="1"/>
    <col min="10032" max="10033" width="2.4375" style="1" customWidth="1"/>
    <col min="10034" max="10035" width="2.9375" style="1" customWidth="1"/>
    <col min="10036" max="10039" width="2.4375" style="1" customWidth="1"/>
    <col min="10040" max="10041" width="2.6875" style="1" customWidth="1"/>
    <col min="10042" max="10042" width="12.875" style="1" customWidth="1"/>
    <col min="10043" max="10043" width="2.6875" style="1" customWidth="1"/>
    <col min="10044" max="10044" width="6.625" style="1" customWidth="1"/>
    <col min="10045" max="10046" width="9.5625" style="1" customWidth="1"/>
    <col min="10047" max="10240" width="8.4375" style="1"/>
    <col min="10241" max="10241" width="2.4375" style="1" customWidth="1"/>
    <col min="10242" max="10251" width="1.5" style="1" customWidth="1"/>
    <col min="10252" max="10287" width="3.1875" style="1" customWidth="1"/>
    <col min="10288" max="10289" width="2.4375" style="1" customWidth="1"/>
    <col min="10290" max="10291" width="2.9375" style="1" customWidth="1"/>
    <col min="10292" max="10295" width="2.4375" style="1" customWidth="1"/>
    <col min="10296" max="10297" width="2.6875" style="1" customWidth="1"/>
    <col min="10298" max="10298" width="12.875" style="1" customWidth="1"/>
    <col min="10299" max="10299" width="2.6875" style="1" customWidth="1"/>
    <col min="10300" max="10300" width="6.625" style="1" customWidth="1"/>
    <col min="10301" max="10302" width="9.5625" style="1" customWidth="1"/>
    <col min="10303" max="10496" width="8.4375" style="1"/>
    <col min="10497" max="10497" width="2.4375" style="1" customWidth="1"/>
    <col min="10498" max="10507" width="1.5" style="1" customWidth="1"/>
    <col min="10508" max="10543" width="3.1875" style="1" customWidth="1"/>
    <col min="10544" max="10545" width="2.4375" style="1" customWidth="1"/>
    <col min="10546" max="10547" width="2.9375" style="1" customWidth="1"/>
    <col min="10548" max="10551" width="2.4375" style="1" customWidth="1"/>
    <col min="10552" max="10553" width="2.6875" style="1" customWidth="1"/>
    <col min="10554" max="10554" width="12.875" style="1" customWidth="1"/>
    <col min="10555" max="10555" width="2.6875" style="1" customWidth="1"/>
    <col min="10556" max="10556" width="6.625" style="1" customWidth="1"/>
    <col min="10557" max="10558" width="9.5625" style="1" customWidth="1"/>
    <col min="10559" max="10752" width="8.4375" style="1"/>
    <col min="10753" max="10753" width="2.4375" style="1" customWidth="1"/>
    <col min="10754" max="10763" width="1.5" style="1" customWidth="1"/>
    <col min="10764" max="10799" width="3.1875" style="1" customWidth="1"/>
    <col min="10800" max="10801" width="2.4375" style="1" customWidth="1"/>
    <col min="10802" max="10803" width="2.9375" style="1" customWidth="1"/>
    <col min="10804" max="10807" width="2.4375" style="1" customWidth="1"/>
    <col min="10808" max="10809" width="2.6875" style="1" customWidth="1"/>
    <col min="10810" max="10810" width="12.875" style="1" customWidth="1"/>
    <col min="10811" max="10811" width="2.6875" style="1" customWidth="1"/>
    <col min="10812" max="10812" width="6.625" style="1" customWidth="1"/>
    <col min="10813" max="10814" width="9.5625" style="1" customWidth="1"/>
    <col min="10815" max="11008" width="8.4375" style="1"/>
    <col min="11009" max="11009" width="2.4375" style="1" customWidth="1"/>
    <col min="11010" max="11019" width="1.5" style="1" customWidth="1"/>
    <col min="11020" max="11055" width="3.1875" style="1" customWidth="1"/>
    <col min="11056" max="11057" width="2.4375" style="1" customWidth="1"/>
    <col min="11058" max="11059" width="2.9375" style="1" customWidth="1"/>
    <col min="11060" max="11063" width="2.4375" style="1" customWidth="1"/>
    <col min="11064" max="11065" width="2.6875" style="1" customWidth="1"/>
    <col min="11066" max="11066" width="12.875" style="1" customWidth="1"/>
    <col min="11067" max="11067" width="2.6875" style="1" customWidth="1"/>
    <col min="11068" max="11068" width="6.625" style="1" customWidth="1"/>
    <col min="11069" max="11070" width="9.5625" style="1" customWidth="1"/>
    <col min="11071" max="11264" width="8.4375" style="1"/>
    <col min="11265" max="11265" width="2.4375" style="1" customWidth="1"/>
    <col min="11266" max="11275" width="1.5" style="1" customWidth="1"/>
    <col min="11276" max="11311" width="3.1875" style="1" customWidth="1"/>
    <col min="11312" max="11313" width="2.4375" style="1" customWidth="1"/>
    <col min="11314" max="11315" width="2.9375" style="1" customWidth="1"/>
    <col min="11316" max="11319" width="2.4375" style="1" customWidth="1"/>
    <col min="11320" max="11321" width="2.6875" style="1" customWidth="1"/>
    <col min="11322" max="11322" width="12.875" style="1" customWidth="1"/>
    <col min="11323" max="11323" width="2.6875" style="1" customWidth="1"/>
    <col min="11324" max="11324" width="6.625" style="1" customWidth="1"/>
    <col min="11325" max="11326" width="9.5625" style="1" customWidth="1"/>
    <col min="11327" max="11520" width="8.4375" style="1"/>
    <col min="11521" max="11521" width="2.4375" style="1" customWidth="1"/>
    <col min="11522" max="11531" width="1.5" style="1" customWidth="1"/>
    <col min="11532" max="11567" width="3.1875" style="1" customWidth="1"/>
    <col min="11568" max="11569" width="2.4375" style="1" customWidth="1"/>
    <col min="11570" max="11571" width="2.9375" style="1" customWidth="1"/>
    <col min="11572" max="11575" width="2.4375" style="1" customWidth="1"/>
    <col min="11576" max="11577" width="2.6875" style="1" customWidth="1"/>
    <col min="11578" max="11578" width="12.875" style="1" customWidth="1"/>
    <col min="11579" max="11579" width="2.6875" style="1" customWidth="1"/>
    <col min="11580" max="11580" width="6.625" style="1" customWidth="1"/>
    <col min="11581" max="11582" width="9.5625" style="1" customWidth="1"/>
    <col min="11583" max="11776" width="8.4375" style="1"/>
    <col min="11777" max="11777" width="2.4375" style="1" customWidth="1"/>
    <col min="11778" max="11787" width="1.5" style="1" customWidth="1"/>
    <col min="11788" max="11823" width="3.1875" style="1" customWidth="1"/>
    <col min="11824" max="11825" width="2.4375" style="1" customWidth="1"/>
    <col min="11826" max="11827" width="2.9375" style="1" customWidth="1"/>
    <col min="11828" max="11831" width="2.4375" style="1" customWidth="1"/>
    <col min="11832" max="11833" width="2.6875" style="1" customWidth="1"/>
    <col min="11834" max="11834" width="12.875" style="1" customWidth="1"/>
    <col min="11835" max="11835" width="2.6875" style="1" customWidth="1"/>
    <col min="11836" max="11836" width="6.625" style="1" customWidth="1"/>
    <col min="11837" max="11838" width="9.5625" style="1" customWidth="1"/>
    <col min="11839" max="12032" width="8.4375" style="1"/>
    <col min="12033" max="12033" width="2.4375" style="1" customWidth="1"/>
    <col min="12034" max="12043" width="1.5" style="1" customWidth="1"/>
    <col min="12044" max="12079" width="3.1875" style="1" customWidth="1"/>
    <col min="12080" max="12081" width="2.4375" style="1" customWidth="1"/>
    <col min="12082" max="12083" width="2.9375" style="1" customWidth="1"/>
    <col min="12084" max="12087" width="2.4375" style="1" customWidth="1"/>
    <col min="12088" max="12089" width="2.6875" style="1" customWidth="1"/>
    <col min="12090" max="12090" width="12.875" style="1" customWidth="1"/>
    <col min="12091" max="12091" width="2.6875" style="1" customWidth="1"/>
    <col min="12092" max="12092" width="6.625" style="1" customWidth="1"/>
    <col min="12093" max="12094" width="9.5625" style="1" customWidth="1"/>
    <col min="12095" max="12288" width="8.4375" style="1"/>
    <col min="12289" max="12289" width="2.4375" style="1" customWidth="1"/>
    <col min="12290" max="12299" width="1.5" style="1" customWidth="1"/>
    <col min="12300" max="12335" width="3.1875" style="1" customWidth="1"/>
    <col min="12336" max="12337" width="2.4375" style="1" customWidth="1"/>
    <col min="12338" max="12339" width="2.9375" style="1" customWidth="1"/>
    <col min="12340" max="12343" width="2.4375" style="1" customWidth="1"/>
    <col min="12344" max="12345" width="2.6875" style="1" customWidth="1"/>
    <col min="12346" max="12346" width="12.875" style="1" customWidth="1"/>
    <col min="12347" max="12347" width="2.6875" style="1" customWidth="1"/>
    <col min="12348" max="12348" width="6.625" style="1" customWidth="1"/>
    <col min="12349" max="12350" width="9.5625" style="1" customWidth="1"/>
    <col min="12351" max="12544" width="8.4375" style="1"/>
    <col min="12545" max="12545" width="2.4375" style="1" customWidth="1"/>
    <col min="12546" max="12555" width="1.5" style="1" customWidth="1"/>
    <col min="12556" max="12591" width="3.1875" style="1" customWidth="1"/>
    <col min="12592" max="12593" width="2.4375" style="1" customWidth="1"/>
    <col min="12594" max="12595" width="2.9375" style="1" customWidth="1"/>
    <col min="12596" max="12599" width="2.4375" style="1" customWidth="1"/>
    <col min="12600" max="12601" width="2.6875" style="1" customWidth="1"/>
    <col min="12602" max="12602" width="12.875" style="1" customWidth="1"/>
    <col min="12603" max="12603" width="2.6875" style="1" customWidth="1"/>
    <col min="12604" max="12604" width="6.625" style="1" customWidth="1"/>
    <col min="12605" max="12606" width="9.5625" style="1" customWidth="1"/>
    <col min="12607" max="12800" width="8.4375" style="1"/>
    <col min="12801" max="12801" width="2.4375" style="1" customWidth="1"/>
    <col min="12802" max="12811" width="1.5" style="1" customWidth="1"/>
    <col min="12812" max="12847" width="3.1875" style="1" customWidth="1"/>
    <col min="12848" max="12849" width="2.4375" style="1" customWidth="1"/>
    <col min="12850" max="12851" width="2.9375" style="1" customWidth="1"/>
    <col min="12852" max="12855" width="2.4375" style="1" customWidth="1"/>
    <col min="12856" max="12857" width="2.6875" style="1" customWidth="1"/>
    <col min="12858" max="12858" width="12.875" style="1" customWidth="1"/>
    <col min="12859" max="12859" width="2.6875" style="1" customWidth="1"/>
    <col min="12860" max="12860" width="6.625" style="1" customWidth="1"/>
    <col min="12861" max="12862" width="9.5625" style="1" customWidth="1"/>
    <col min="12863" max="13056" width="8.4375" style="1"/>
    <col min="13057" max="13057" width="2.4375" style="1" customWidth="1"/>
    <col min="13058" max="13067" width="1.5" style="1" customWidth="1"/>
    <col min="13068" max="13103" width="3.1875" style="1" customWidth="1"/>
    <col min="13104" max="13105" width="2.4375" style="1" customWidth="1"/>
    <col min="13106" max="13107" width="2.9375" style="1" customWidth="1"/>
    <col min="13108" max="13111" width="2.4375" style="1" customWidth="1"/>
    <col min="13112" max="13113" width="2.6875" style="1" customWidth="1"/>
    <col min="13114" max="13114" width="12.875" style="1" customWidth="1"/>
    <col min="13115" max="13115" width="2.6875" style="1" customWidth="1"/>
    <col min="13116" max="13116" width="6.625" style="1" customWidth="1"/>
    <col min="13117" max="13118" width="9.5625" style="1" customWidth="1"/>
    <col min="13119" max="13312" width="8.4375" style="1"/>
    <col min="13313" max="13313" width="2.4375" style="1" customWidth="1"/>
    <col min="13314" max="13323" width="1.5" style="1" customWidth="1"/>
    <col min="13324" max="13359" width="3.1875" style="1" customWidth="1"/>
    <col min="13360" max="13361" width="2.4375" style="1" customWidth="1"/>
    <col min="13362" max="13363" width="2.9375" style="1" customWidth="1"/>
    <col min="13364" max="13367" width="2.4375" style="1" customWidth="1"/>
    <col min="13368" max="13369" width="2.6875" style="1" customWidth="1"/>
    <col min="13370" max="13370" width="12.875" style="1" customWidth="1"/>
    <col min="13371" max="13371" width="2.6875" style="1" customWidth="1"/>
    <col min="13372" max="13372" width="6.625" style="1" customWidth="1"/>
    <col min="13373" max="13374" width="9.5625" style="1" customWidth="1"/>
    <col min="13375" max="13568" width="8.4375" style="1"/>
    <col min="13569" max="13569" width="2.4375" style="1" customWidth="1"/>
    <col min="13570" max="13579" width="1.5" style="1" customWidth="1"/>
    <col min="13580" max="13615" width="3.1875" style="1" customWidth="1"/>
    <col min="13616" max="13617" width="2.4375" style="1" customWidth="1"/>
    <col min="13618" max="13619" width="2.9375" style="1" customWidth="1"/>
    <col min="13620" max="13623" width="2.4375" style="1" customWidth="1"/>
    <col min="13624" max="13625" width="2.6875" style="1" customWidth="1"/>
    <col min="13626" max="13626" width="12.875" style="1" customWidth="1"/>
    <col min="13627" max="13627" width="2.6875" style="1" customWidth="1"/>
    <col min="13628" max="13628" width="6.625" style="1" customWidth="1"/>
    <col min="13629" max="13630" width="9.5625" style="1" customWidth="1"/>
    <col min="13631" max="13824" width="8.4375" style="1"/>
    <col min="13825" max="13825" width="2.4375" style="1" customWidth="1"/>
    <col min="13826" max="13835" width="1.5" style="1" customWidth="1"/>
    <col min="13836" max="13871" width="3.1875" style="1" customWidth="1"/>
    <col min="13872" max="13873" width="2.4375" style="1" customWidth="1"/>
    <col min="13874" max="13875" width="2.9375" style="1" customWidth="1"/>
    <col min="13876" max="13879" width="2.4375" style="1" customWidth="1"/>
    <col min="13880" max="13881" width="2.6875" style="1" customWidth="1"/>
    <col min="13882" max="13882" width="12.875" style="1" customWidth="1"/>
    <col min="13883" max="13883" width="2.6875" style="1" customWidth="1"/>
    <col min="13884" max="13884" width="6.625" style="1" customWidth="1"/>
    <col min="13885" max="13886" width="9.5625" style="1" customWidth="1"/>
    <col min="13887" max="14080" width="8.4375" style="1"/>
    <col min="14081" max="14081" width="2.4375" style="1" customWidth="1"/>
    <col min="14082" max="14091" width="1.5" style="1" customWidth="1"/>
    <col min="14092" max="14127" width="3.1875" style="1" customWidth="1"/>
    <col min="14128" max="14129" width="2.4375" style="1" customWidth="1"/>
    <col min="14130" max="14131" width="2.9375" style="1" customWidth="1"/>
    <col min="14132" max="14135" width="2.4375" style="1" customWidth="1"/>
    <col min="14136" max="14137" width="2.6875" style="1" customWidth="1"/>
    <col min="14138" max="14138" width="12.875" style="1" customWidth="1"/>
    <col min="14139" max="14139" width="2.6875" style="1" customWidth="1"/>
    <col min="14140" max="14140" width="6.625" style="1" customWidth="1"/>
    <col min="14141" max="14142" width="9.5625" style="1" customWidth="1"/>
    <col min="14143" max="14336" width="8.4375" style="1"/>
    <col min="14337" max="14337" width="2.4375" style="1" customWidth="1"/>
    <col min="14338" max="14347" width="1.5" style="1" customWidth="1"/>
    <col min="14348" max="14383" width="3.1875" style="1" customWidth="1"/>
    <col min="14384" max="14385" width="2.4375" style="1" customWidth="1"/>
    <col min="14386" max="14387" width="2.9375" style="1" customWidth="1"/>
    <col min="14388" max="14391" width="2.4375" style="1" customWidth="1"/>
    <col min="14392" max="14393" width="2.6875" style="1" customWidth="1"/>
    <col min="14394" max="14394" width="12.875" style="1" customWidth="1"/>
    <col min="14395" max="14395" width="2.6875" style="1" customWidth="1"/>
    <col min="14396" max="14396" width="6.625" style="1" customWidth="1"/>
    <col min="14397" max="14398" width="9.5625" style="1" customWidth="1"/>
    <col min="14399" max="14592" width="8.4375" style="1"/>
    <col min="14593" max="14593" width="2.4375" style="1" customWidth="1"/>
    <col min="14594" max="14603" width="1.5" style="1" customWidth="1"/>
    <col min="14604" max="14639" width="3.1875" style="1" customWidth="1"/>
    <col min="14640" max="14641" width="2.4375" style="1" customWidth="1"/>
    <col min="14642" max="14643" width="2.9375" style="1" customWidth="1"/>
    <col min="14644" max="14647" width="2.4375" style="1" customWidth="1"/>
    <col min="14648" max="14649" width="2.6875" style="1" customWidth="1"/>
    <col min="14650" max="14650" width="12.875" style="1" customWidth="1"/>
    <col min="14651" max="14651" width="2.6875" style="1" customWidth="1"/>
    <col min="14652" max="14652" width="6.625" style="1" customWidth="1"/>
    <col min="14653" max="14654" width="9.5625" style="1" customWidth="1"/>
    <col min="14655" max="14848" width="8.4375" style="1"/>
    <col min="14849" max="14849" width="2.4375" style="1" customWidth="1"/>
    <col min="14850" max="14859" width="1.5" style="1" customWidth="1"/>
    <col min="14860" max="14895" width="3.1875" style="1" customWidth="1"/>
    <col min="14896" max="14897" width="2.4375" style="1" customWidth="1"/>
    <col min="14898" max="14899" width="2.9375" style="1" customWidth="1"/>
    <col min="14900" max="14903" width="2.4375" style="1" customWidth="1"/>
    <col min="14904" max="14905" width="2.6875" style="1" customWidth="1"/>
    <col min="14906" max="14906" width="12.875" style="1" customWidth="1"/>
    <col min="14907" max="14907" width="2.6875" style="1" customWidth="1"/>
    <col min="14908" max="14908" width="6.625" style="1" customWidth="1"/>
    <col min="14909" max="14910" width="9.5625" style="1" customWidth="1"/>
    <col min="14911" max="15104" width="8.4375" style="1"/>
    <col min="15105" max="15105" width="2.4375" style="1" customWidth="1"/>
    <col min="15106" max="15115" width="1.5" style="1" customWidth="1"/>
    <col min="15116" max="15151" width="3.1875" style="1" customWidth="1"/>
    <col min="15152" max="15153" width="2.4375" style="1" customWidth="1"/>
    <col min="15154" max="15155" width="2.9375" style="1" customWidth="1"/>
    <col min="15156" max="15159" width="2.4375" style="1" customWidth="1"/>
    <col min="15160" max="15161" width="2.6875" style="1" customWidth="1"/>
    <col min="15162" max="15162" width="12.875" style="1" customWidth="1"/>
    <col min="15163" max="15163" width="2.6875" style="1" customWidth="1"/>
    <col min="15164" max="15164" width="6.625" style="1" customWidth="1"/>
    <col min="15165" max="15166" width="9.5625" style="1" customWidth="1"/>
    <col min="15167" max="15360" width="8.4375" style="1"/>
    <col min="15361" max="15361" width="2.4375" style="1" customWidth="1"/>
    <col min="15362" max="15371" width="1.5" style="1" customWidth="1"/>
    <col min="15372" max="15407" width="3.1875" style="1" customWidth="1"/>
    <col min="15408" max="15409" width="2.4375" style="1" customWidth="1"/>
    <col min="15410" max="15411" width="2.9375" style="1" customWidth="1"/>
    <col min="15412" max="15415" width="2.4375" style="1" customWidth="1"/>
    <col min="15416" max="15417" width="2.6875" style="1" customWidth="1"/>
    <col min="15418" max="15418" width="12.875" style="1" customWidth="1"/>
    <col min="15419" max="15419" width="2.6875" style="1" customWidth="1"/>
    <col min="15420" max="15420" width="6.625" style="1" customWidth="1"/>
    <col min="15421" max="15422" width="9.5625" style="1" customWidth="1"/>
    <col min="15423" max="15616" width="8.4375" style="1"/>
    <col min="15617" max="15617" width="2.4375" style="1" customWidth="1"/>
    <col min="15618" max="15627" width="1.5" style="1" customWidth="1"/>
    <col min="15628" max="15663" width="3.1875" style="1" customWidth="1"/>
    <col min="15664" max="15665" width="2.4375" style="1" customWidth="1"/>
    <col min="15666" max="15667" width="2.9375" style="1" customWidth="1"/>
    <col min="15668" max="15671" width="2.4375" style="1" customWidth="1"/>
    <col min="15672" max="15673" width="2.6875" style="1" customWidth="1"/>
    <col min="15674" max="15674" width="12.875" style="1" customWidth="1"/>
    <col min="15675" max="15675" width="2.6875" style="1" customWidth="1"/>
    <col min="15676" max="15676" width="6.625" style="1" customWidth="1"/>
    <col min="15677" max="15678" width="9.5625" style="1" customWidth="1"/>
    <col min="15679" max="15872" width="8.4375" style="1"/>
    <col min="15873" max="15873" width="2.4375" style="1" customWidth="1"/>
    <col min="15874" max="15883" width="1.5" style="1" customWidth="1"/>
    <col min="15884" max="15919" width="3.1875" style="1" customWidth="1"/>
    <col min="15920" max="15921" width="2.4375" style="1" customWidth="1"/>
    <col min="15922" max="15923" width="2.9375" style="1" customWidth="1"/>
    <col min="15924" max="15927" width="2.4375" style="1" customWidth="1"/>
    <col min="15928" max="15929" width="2.6875" style="1" customWidth="1"/>
    <col min="15930" max="15930" width="12.875" style="1" customWidth="1"/>
    <col min="15931" max="15931" width="2.6875" style="1" customWidth="1"/>
    <col min="15932" max="15932" width="6.625" style="1" customWidth="1"/>
    <col min="15933" max="15934" width="9.5625" style="1" customWidth="1"/>
    <col min="15935" max="16128" width="8.4375" style="1"/>
    <col min="16129" max="16129" width="2.4375" style="1" customWidth="1"/>
    <col min="16130" max="16139" width="1.5" style="1" customWidth="1"/>
    <col min="16140" max="16175" width="3.1875" style="1" customWidth="1"/>
    <col min="16176" max="16177" width="2.4375" style="1" customWidth="1"/>
    <col min="16178" max="16179" width="2.9375" style="1" customWidth="1"/>
    <col min="16180" max="16183" width="2.4375" style="1" customWidth="1"/>
    <col min="16184" max="16185" width="2.6875" style="1" customWidth="1"/>
    <col min="16186" max="16186" width="12.875" style="1" customWidth="1"/>
    <col min="16187" max="16187" width="2.6875" style="1" customWidth="1"/>
    <col min="16188" max="16188" width="6.625" style="1" customWidth="1"/>
    <col min="16189" max="16190" width="9.5625" style="1" customWidth="1"/>
    <col min="16191" max="16384" width="8.4375" style="1"/>
  </cols>
  <sheetData>
    <row r="1" spans="1:62" x14ac:dyDescent="0.25"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62" ht="16.149999999999999" x14ac:dyDescent="0.7">
      <c r="A2" s="3"/>
    </row>
    <row r="3" spans="1:62" ht="16.149999999999999" x14ac:dyDescent="0.7">
      <c r="A3" s="3"/>
      <c r="D3" s="68" t="s">
        <v>24</v>
      </c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55"/>
      <c r="AZ3" s="55"/>
      <c r="BA3" s="55"/>
      <c r="BB3" s="55"/>
      <c r="BC3" s="55"/>
      <c r="BD3" s="55"/>
      <c r="BE3" s="55"/>
    </row>
    <row r="4" spans="1:62" ht="16.149999999999999" x14ac:dyDescent="0.7">
      <c r="A4" s="3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55"/>
      <c r="AZ4" s="55"/>
      <c r="BA4" s="55"/>
      <c r="BB4" s="55"/>
      <c r="BC4" s="55"/>
      <c r="BD4" s="55"/>
      <c r="BE4" s="55"/>
    </row>
    <row r="5" spans="1:62" ht="16.149999999999999" x14ac:dyDescent="0.7"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55"/>
      <c r="AZ5" s="55"/>
      <c r="BA5" s="55"/>
      <c r="BB5" s="55"/>
      <c r="BC5" s="55"/>
      <c r="BD5" s="55"/>
      <c r="BE5" s="55"/>
    </row>
    <row r="6" spans="1:62" ht="16.149999999999999" x14ac:dyDescent="0.7"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55"/>
      <c r="AZ6" s="55"/>
      <c r="BA6" s="55"/>
      <c r="BB6" s="55"/>
      <c r="BC6" s="55"/>
      <c r="BD6" s="55"/>
      <c r="BE6" s="55"/>
    </row>
    <row r="7" spans="1:62" ht="21" customHeight="1" x14ac:dyDescent="0.7"/>
    <row r="8" spans="1:62" ht="33" customHeight="1" x14ac:dyDescent="0.7">
      <c r="A8" s="76"/>
      <c r="B8" s="77"/>
      <c r="C8" s="77"/>
      <c r="D8" s="77"/>
      <c r="E8" s="77"/>
      <c r="F8" s="77"/>
      <c r="G8" s="77"/>
      <c r="H8" s="77"/>
      <c r="I8" s="77"/>
      <c r="J8" s="77"/>
      <c r="K8" s="78"/>
      <c r="L8" s="75" t="str">
        <f>B9</f>
        <v>新津第二中</v>
      </c>
      <c r="M8" s="75"/>
      <c r="N8" s="75"/>
      <c r="O8" s="75" t="str">
        <f>B11</f>
        <v>聖籠中</v>
      </c>
      <c r="P8" s="75"/>
      <c r="Q8" s="75"/>
      <c r="R8" s="75" t="str">
        <f>B13</f>
        <v>長岡東北中</v>
      </c>
      <c r="S8" s="75"/>
      <c r="T8" s="75"/>
      <c r="U8" s="75" t="str">
        <f>B15</f>
        <v>濁川中</v>
      </c>
      <c r="V8" s="75"/>
      <c r="W8" s="75"/>
      <c r="X8" s="75" t="str">
        <f>B17</f>
        <v>ＩＦＣ</v>
      </c>
      <c r="Y8" s="75"/>
      <c r="Z8" s="75"/>
      <c r="AA8" s="75" t="str">
        <f>B19</f>
        <v>くびき野ＦＣ</v>
      </c>
      <c r="AB8" s="75"/>
      <c r="AC8" s="75"/>
      <c r="AD8" s="75" t="str">
        <f>B21</f>
        <v>FCヴァレミール</v>
      </c>
      <c r="AE8" s="75"/>
      <c r="AF8" s="75"/>
      <c r="AG8" s="75" t="str">
        <f>B23</f>
        <v>フリーダム新潟</v>
      </c>
      <c r="AH8" s="75"/>
      <c r="AI8" s="75"/>
      <c r="AJ8" s="75" t="str">
        <f>B25</f>
        <v>エボルブＦＣ2nd</v>
      </c>
      <c r="AK8" s="75"/>
      <c r="AL8" s="75"/>
      <c r="AM8" s="75" t="str">
        <f>B27</f>
        <v>エスプリ長岡ＦＣ2nd</v>
      </c>
      <c r="AN8" s="75"/>
      <c r="AO8" s="75"/>
      <c r="AP8" s="75" t="str">
        <f>B29</f>
        <v>長岡ビルボード2nd</v>
      </c>
      <c r="AQ8" s="75"/>
      <c r="AR8" s="75"/>
      <c r="AS8" s="75" t="str">
        <f>B31</f>
        <v>長岡JYFC3rd</v>
      </c>
      <c r="AT8" s="75"/>
      <c r="AU8" s="75"/>
      <c r="AV8" s="71" t="s">
        <v>136</v>
      </c>
      <c r="AW8" s="71"/>
      <c r="AX8" s="71" t="s">
        <v>137</v>
      </c>
      <c r="AY8" s="71"/>
      <c r="AZ8" s="71" t="s">
        <v>138</v>
      </c>
      <c r="BA8" s="71"/>
      <c r="BB8" s="71" t="s">
        <v>139</v>
      </c>
      <c r="BC8" s="71"/>
      <c r="BD8" s="71" t="s">
        <v>140</v>
      </c>
      <c r="BE8" s="71"/>
      <c r="BH8" s="4" t="s">
        <v>0</v>
      </c>
      <c r="BI8" s="4" t="s">
        <v>1</v>
      </c>
      <c r="BJ8" s="4" t="s">
        <v>2</v>
      </c>
    </row>
    <row r="9" spans="1:62" ht="20.85" customHeight="1" x14ac:dyDescent="0.7">
      <c r="A9" s="71" t="s">
        <v>124</v>
      </c>
      <c r="B9" s="72" t="str">
        <f>BI9</f>
        <v>新津第二中</v>
      </c>
      <c r="C9" s="72"/>
      <c r="D9" s="72"/>
      <c r="E9" s="72"/>
      <c r="F9" s="72"/>
      <c r="G9" s="72"/>
      <c r="H9" s="72"/>
      <c r="I9" s="72"/>
      <c r="J9" s="72"/>
      <c r="K9" s="72"/>
      <c r="L9" s="46"/>
      <c r="M9" s="56"/>
      <c r="N9" s="57"/>
      <c r="O9" s="7"/>
      <c r="P9" s="5" t="str">
        <f>IF(ISBLANK(O10),"",IF(O10-Q10&gt;0,"○",IF(O10-Q10=0,"△","●")))</f>
        <v>●</v>
      </c>
      <c r="Q9" s="6"/>
      <c r="R9" s="7"/>
      <c r="S9" s="5" t="str">
        <f>IF(ISBLANK(R10),"",IF(R10-T10&gt;0,"○",IF(R10-T10=0,"△","●")))</f>
        <v>○</v>
      </c>
      <c r="T9" s="6"/>
      <c r="U9" s="7"/>
      <c r="V9" s="5" t="str">
        <f>IF(ISBLANK(U10),"",IF(U10-W10&gt;0,"○",IF(U10-W10=0,"△","●")))</f>
        <v>●</v>
      </c>
      <c r="W9" s="6"/>
      <c r="X9" s="7"/>
      <c r="Y9" s="5" t="str">
        <f>IF(ISBLANK(X10),"",IF(X10-Z10&gt;0,"○",IF(X10-Z10=0,"△","●")))</f>
        <v>●</v>
      </c>
      <c r="Z9" s="6"/>
      <c r="AA9" s="7"/>
      <c r="AB9" s="5" t="str">
        <f>IF(ISBLANK(AA10),"",IF(AA10-AC10&gt;0,"○",IF(AA10-AC10=0,"△","●")))</f>
        <v>●</v>
      </c>
      <c r="AC9" s="6"/>
      <c r="AD9" s="7"/>
      <c r="AE9" s="5" t="str">
        <f>IF(ISBLANK(AD10),"",IF(AD10-AF10&gt;0,"○",IF(AD10-AF10=0,"△","●")))</f>
        <v>●</v>
      </c>
      <c r="AF9" s="6"/>
      <c r="AG9" s="7"/>
      <c r="AH9" s="5" t="str">
        <f>IF(ISBLANK(AG10),"",IF(AG10-AI10&gt;0,"○",IF(AG10-AI10=0,"△","●")))</f>
        <v>△</v>
      </c>
      <c r="AI9" s="6"/>
      <c r="AJ9" s="7"/>
      <c r="AK9" s="5" t="str">
        <f>IF(ISBLANK(AJ10),"",IF(AJ10-AL10&gt;0,"○",IF(AJ10-AL10=0,"△","●")))</f>
        <v>●</v>
      </c>
      <c r="AL9" s="6"/>
      <c r="AM9" s="7"/>
      <c r="AN9" s="5" t="str">
        <f>IF(ISBLANK(AM10),"",IF(AM10-AO10&gt;0,"○",IF(AM10-AO10=0,"△","●")))</f>
        <v>○</v>
      </c>
      <c r="AO9" s="6"/>
      <c r="AP9" s="7"/>
      <c r="AQ9" s="5" t="str">
        <f>IF(ISBLANK(AP10),"",IF(AP10-AR10&gt;0,"○",IF(AP10-AR10=0,"△","●")))</f>
        <v>○</v>
      </c>
      <c r="AR9" s="6"/>
      <c r="AS9" s="7"/>
      <c r="AT9" s="5" t="str">
        <f>IF(ISBLANK(AS10),"",IF(AS10-AU10&gt;0,"○",IF(AS10-AU10=0,"△","●")))</f>
        <v>○</v>
      </c>
      <c r="AU9" s="6"/>
      <c r="AV9" s="73">
        <f>COUNTIF(L9:AU9,"○")*3+COUNTIF(L9:AU9,"△")*1</f>
        <v>13</v>
      </c>
      <c r="AW9" s="73"/>
      <c r="AX9" s="74">
        <f>L10+O10+R10+U10+X10+AA10+AD10+AG10+AJ10+AM10+AP10+AS10</f>
        <v>18</v>
      </c>
      <c r="AY9" s="74"/>
      <c r="AZ9" s="74">
        <f>N10+Q10+T10+W10+Z10+AC10+AF10+AI10+AL10+AO10+AR10+AU10</f>
        <v>37</v>
      </c>
      <c r="BA9" s="74"/>
      <c r="BB9" s="74">
        <f>AX9-AZ9</f>
        <v>-19</v>
      </c>
      <c r="BC9" s="74"/>
      <c r="BD9" s="60">
        <f>RANK(BF9,$BF$9:$BF$32)</f>
        <v>7</v>
      </c>
      <c r="BE9" s="61"/>
      <c r="BF9" s="64">
        <f>AV9*10^9+BB9*10^6+AX9*10^3-AZ9</f>
        <v>12981017963</v>
      </c>
      <c r="BG9" s="54"/>
      <c r="BH9" s="4">
        <v>1</v>
      </c>
      <c r="BI9" s="13" t="s">
        <v>3</v>
      </c>
      <c r="BJ9" s="8" t="s">
        <v>4</v>
      </c>
    </row>
    <row r="10" spans="1:62" ht="20.85" customHeight="1" x14ac:dyDescent="0.7">
      <c r="A10" s="71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47"/>
      <c r="M10" s="44"/>
      <c r="N10" s="45"/>
      <c r="O10" s="58">
        <v>0</v>
      </c>
      <c r="P10" s="10" t="s">
        <v>23</v>
      </c>
      <c r="Q10" s="59">
        <v>10</v>
      </c>
      <c r="R10" s="58">
        <v>6</v>
      </c>
      <c r="S10" s="10" t="s">
        <v>23</v>
      </c>
      <c r="T10" s="59">
        <v>4</v>
      </c>
      <c r="U10" s="58">
        <v>0</v>
      </c>
      <c r="V10" s="10" t="s">
        <v>23</v>
      </c>
      <c r="W10" s="59">
        <v>4</v>
      </c>
      <c r="X10" s="58">
        <v>0</v>
      </c>
      <c r="Y10" s="10" t="s">
        <v>23</v>
      </c>
      <c r="Z10" s="59">
        <v>4</v>
      </c>
      <c r="AA10" s="58">
        <v>0</v>
      </c>
      <c r="AB10" s="10" t="s">
        <v>23</v>
      </c>
      <c r="AC10" s="59">
        <v>3</v>
      </c>
      <c r="AD10" s="58">
        <v>1</v>
      </c>
      <c r="AE10" s="10" t="s">
        <v>23</v>
      </c>
      <c r="AF10" s="59">
        <v>6</v>
      </c>
      <c r="AG10" s="58">
        <v>0</v>
      </c>
      <c r="AH10" s="10" t="s">
        <v>23</v>
      </c>
      <c r="AI10" s="59">
        <v>0</v>
      </c>
      <c r="AJ10" s="58">
        <v>1</v>
      </c>
      <c r="AK10" s="10" t="s">
        <v>23</v>
      </c>
      <c r="AL10" s="59">
        <v>4</v>
      </c>
      <c r="AM10" s="58">
        <v>5</v>
      </c>
      <c r="AN10" s="10" t="s">
        <v>23</v>
      </c>
      <c r="AO10" s="59">
        <v>0</v>
      </c>
      <c r="AP10" s="58">
        <v>2</v>
      </c>
      <c r="AQ10" s="10" t="s">
        <v>23</v>
      </c>
      <c r="AR10" s="59">
        <v>1</v>
      </c>
      <c r="AS10" s="58">
        <v>3</v>
      </c>
      <c r="AT10" s="10" t="s">
        <v>23</v>
      </c>
      <c r="AU10" s="59">
        <v>1</v>
      </c>
      <c r="AV10" s="73"/>
      <c r="AW10" s="73"/>
      <c r="AX10" s="74"/>
      <c r="AY10" s="74"/>
      <c r="AZ10" s="74"/>
      <c r="BA10" s="74"/>
      <c r="BB10" s="74"/>
      <c r="BC10" s="74"/>
      <c r="BD10" s="62"/>
      <c r="BE10" s="63"/>
      <c r="BF10" s="64"/>
      <c r="BG10" s="54"/>
      <c r="BH10" s="4">
        <v>2</v>
      </c>
      <c r="BI10" s="13" t="s">
        <v>5</v>
      </c>
      <c r="BJ10" s="8" t="s">
        <v>5</v>
      </c>
    </row>
    <row r="11" spans="1:62" ht="20.85" customHeight="1" x14ac:dyDescent="0.7">
      <c r="A11" s="71" t="s">
        <v>125</v>
      </c>
      <c r="B11" s="72" t="str">
        <f>BI10</f>
        <v>聖籠中</v>
      </c>
      <c r="C11" s="72"/>
      <c r="D11" s="72"/>
      <c r="E11" s="72"/>
      <c r="F11" s="72"/>
      <c r="G11" s="72"/>
      <c r="H11" s="72"/>
      <c r="I11" s="72"/>
      <c r="J11" s="72"/>
      <c r="K11" s="72"/>
      <c r="L11" s="7"/>
      <c r="M11" s="5" t="str">
        <f>IF(L12="","",IF(L12-N12&gt;0,"○",IF(L12-N12=0,"△","●")))</f>
        <v>○</v>
      </c>
      <c r="N11" s="12"/>
      <c r="O11" s="41"/>
      <c r="P11" s="42"/>
      <c r="Q11" s="43"/>
      <c r="R11" s="7"/>
      <c r="S11" s="5" t="str">
        <f>IF(ISBLANK(R12),"",IF(R12-T12&gt;0,"○",IF(R12-T12=0,"△","●")))</f>
        <v>○</v>
      </c>
      <c r="T11" s="6"/>
      <c r="U11" s="7"/>
      <c r="V11" s="5" t="str">
        <f>IF(ISBLANK(U12),"",IF(U12-W12&gt;0,"○",IF(U12-W12=0,"△","●")))</f>
        <v>●</v>
      </c>
      <c r="W11" s="6"/>
      <c r="X11" s="7"/>
      <c r="Y11" s="5" t="str">
        <f>IF(ISBLANK(X12),"",IF(X12-Z12&gt;0,"○",IF(X12-Z12=0,"△","●")))</f>
        <v>●</v>
      </c>
      <c r="Z11" s="6"/>
      <c r="AA11" s="7"/>
      <c r="AB11" s="5" t="str">
        <f>IF(ISBLANK(AA12),"",IF(AA12-AC12&gt;0,"○",IF(AA12-AC12=0,"△","●")))</f>
        <v>○</v>
      </c>
      <c r="AC11" s="6"/>
      <c r="AD11" s="7"/>
      <c r="AE11" s="5" t="str">
        <f>IF(ISBLANK(AD12),"",IF(AD12-AF12&gt;0,"○",IF(AD12-AF12=0,"△","●")))</f>
        <v>○</v>
      </c>
      <c r="AF11" s="6"/>
      <c r="AG11" s="7"/>
      <c r="AH11" s="5" t="str">
        <f>IF(ISBLANK(AG12),"",IF(AG12-AI12&gt;0,"○",IF(AG12-AI12=0,"△","●")))</f>
        <v>○</v>
      </c>
      <c r="AI11" s="6"/>
      <c r="AJ11" s="7"/>
      <c r="AK11" s="5" t="str">
        <f>IF(ISBLANK(AJ12),"",IF(AJ12-AL12&gt;0,"○",IF(AJ12-AL12=0,"△","●")))</f>
        <v>●</v>
      </c>
      <c r="AL11" s="6"/>
      <c r="AM11" s="7"/>
      <c r="AN11" s="5" t="str">
        <f>IF(ISBLANK(AM12),"",IF(AM12-AO12&gt;0,"○",IF(AM12-AO12=0,"△","●")))</f>
        <v>○</v>
      </c>
      <c r="AO11" s="6"/>
      <c r="AP11" s="7"/>
      <c r="AQ11" s="5" t="str">
        <f>IF(ISBLANK(AP12),"",IF(AP12-AR12&gt;0,"○",IF(AP12-AR12=0,"△","●")))</f>
        <v>○</v>
      </c>
      <c r="AR11" s="6"/>
      <c r="AS11" s="7"/>
      <c r="AT11" s="5" t="str">
        <f>IF(ISBLANK(AS12),"",IF(AS12-AU12&gt;0,"○",IF(AS12-AU12=0,"△","●")))</f>
        <v>○</v>
      </c>
      <c r="AU11" s="6"/>
      <c r="AV11" s="73">
        <f>COUNTIF(L11:AU11,"○")*3+COUNTIF(L11:AU11,"△")*1</f>
        <v>24</v>
      </c>
      <c r="AW11" s="73"/>
      <c r="AX11" s="74">
        <f t="shared" ref="AX11" si="0">L12+O12+R12+U12+X12+AA12+AD12+AG12+AJ12+AM12+AP12+AS12</f>
        <v>52</v>
      </c>
      <c r="AY11" s="74"/>
      <c r="AZ11" s="74">
        <f t="shared" ref="AZ11" si="1">N12+Q12+T12+W12+Z12+AC12+AF12+AI12+AL12+AO12+AR12+AU12</f>
        <v>15</v>
      </c>
      <c r="BA11" s="74"/>
      <c r="BB11" s="74">
        <f t="shared" ref="BB11" si="2">AX11-AZ11</f>
        <v>37</v>
      </c>
      <c r="BC11" s="74"/>
      <c r="BD11" s="60">
        <f>RANK(BF11,$BF$9:$BF$32)</f>
        <v>3</v>
      </c>
      <c r="BE11" s="61"/>
      <c r="BF11" s="64">
        <f>AV11*10^9+BB11*10^6+AX11*10^3-AZ11</f>
        <v>24037051985</v>
      </c>
      <c r="BG11" s="54"/>
      <c r="BH11" s="4">
        <v>3</v>
      </c>
      <c r="BI11" s="13" t="s">
        <v>6</v>
      </c>
      <c r="BJ11" s="8" t="s">
        <v>7</v>
      </c>
    </row>
    <row r="12" spans="1:62" ht="20.85" customHeight="1" x14ac:dyDescent="0.7">
      <c r="A12" s="71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9">
        <f>Q10</f>
        <v>10</v>
      </c>
      <c r="M12" s="10" t="s">
        <v>23</v>
      </c>
      <c r="N12" s="11">
        <f>O10</f>
        <v>0</v>
      </c>
      <c r="O12" s="47"/>
      <c r="P12" s="44"/>
      <c r="Q12" s="45"/>
      <c r="R12" s="58">
        <v>9</v>
      </c>
      <c r="S12" s="10" t="s">
        <v>23</v>
      </c>
      <c r="T12" s="59">
        <v>0</v>
      </c>
      <c r="U12" s="58">
        <v>1</v>
      </c>
      <c r="V12" s="10" t="s">
        <v>23</v>
      </c>
      <c r="W12" s="59">
        <v>2</v>
      </c>
      <c r="X12" s="58">
        <v>2</v>
      </c>
      <c r="Y12" s="10" t="s">
        <v>23</v>
      </c>
      <c r="Z12" s="59">
        <v>5</v>
      </c>
      <c r="AA12" s="58">
        <v>5</v>
      </c>
      <c r="AB12" s="10" t="s">
        <v>23</v>
      </c>
      <c r="AC12" s="59">
        <v>0</v>
      </c>
      <c r="AD12" s="58">
        <v>5</v>
      </c>
      <c r="AE12" s="10" t="s">
        <v>23</v>
      </c>
      <c r="AF12" s="59">
        <v>1</v>
      </c>
      <c r="AG12" s="58">
        <v>3</v>
      </c>
      <c r="AH12" s="10" t="s">
        <v>23</v>
      </c>
      <c r="AI12" s="59">
        <v>2</v>
      </c>
      <c r="AJ12" s="58">
        <v>0</v>
      </c>
      <c r="AK12" s="10" t="s">
        <v>23</v>
      </c>
      <c r="AL12" s="59">
        <v>3</v>
      </c>
      <c r="AM12" s="58">
        <v>5</v>
      </c>
      <c r="AN12" s="10" t="s">
        <v>23</v>
      </c>
      <c r="AO12" s="59">
        <v>0</v>
      </c>
      <c r="AP12" s="58">
        <v>6</v>
      </c>
      <c r="AQ12" s="10" t="s">
        <v>23</v>
      </c>
      <c r="AR12" s="59">
        <v>1</v>
      </c>
      <c r="AS12" s="58">
        <v>6</v>
      </c>
      <c r="AT12" s="10" t="s">
        <v>23</v>
      </c>
      <c r="AU12" s="59">
        <v>1</v>
      </c>
      <c r="AV12" s="73"/>
      <c r="AW12" s="73"/>
      <c r="AX12" s="74"/>
      <c r="AY12" s="74"/>
      <c r="AZ12" s="74"/>
      <c r="BA12" s="74"/>
      <c r="BB12" s="74"/>
      <c r="BC12" s="74"/>
      <c r="BD12" s="62"/>
      <c r="BE12" s="63"/>
      <c r="BF12" s="64"/>
      <c r="BG12" s="54"/>
      <c r="BH12" s="4">
        <v>4</v>
      </c>
      <c r="BI12" s="13" t="s">
        <v>8</v>
      </c>
      <c r="BJ12" s="8" t="s">
        <v>8</v>
      </c>
    </row>
    <row r="13" spans="1:62" ht="20.85" customHeight="1" x14ac:dyDescent="0.7">
      <c r="A13" s="71" t="s">
        <v>126</v>
      </c>
      <c r="B13" s="72" t="str">
        <f>BI11</f>
        <v>長岡東北中</v>
      </c>
      <c r="C13" s="72"/>
      <c r="D13" s="72"/>
      <c r="E13" s="72"/>
      <c r="F13" s="72"/>
      <c r="G13" s="72"/>
      <c r="H13" s="72"/>
      <c r="I13" s="72"/>
      <c r="J13" s="72"/>
      <c r="K13" s="72"/>
      <c r="L13" s="7"/>
      <c r="M13" s="5" t="str">
        <f>IF(L14="","",IF(L14-N14&gt;0,"○",IF(L14-N14=0,"△","●")))</f>
        <v>●</v>
      </c>
      <c r="N13" s="6"/>
      <c r="O13" s="7"/>
      <c r="P13" s="5" t="str">
        <f>IF(O14="","",IF(O14-Q14&gt;0,"○",IF(O14-Q14=0,"△","●")))</f>
        <v>●</v>
      </c>
      <c r="Q13" s="6"/>
      <c r="R13" s="41"/>
      <c r="S13" s="42"/>
      <c r="T13" s="43"/>
      <c r="U13" s="7"/>
      <c r="V13" s="5" t="str">
        <f>IF(ISBLANK(U14),"",IF(U14-W14&gt;0,"○",IF(U14-W14=0,"△","●")))</f>
        <v>●</v>
      </c>
      <c r="W13" s="6"/>
      <c r="X13" s="7"/>
      <c r="Y13" s="5" t="str">
        <f>IF(ISBLANK(X14),"",IF(X14-Z14&gt;0,"○",IF(X14-Z14=0,"△","●")))</f>
        <v>●</v>
      </c>
      <c r="Z13" s="6"/>
      <c r="AA13" s="7"/>
      <c r="AB13" s="5" t="str">
        <f>IF(ISBLANK(AA14),"",IF(AA14-AC14&gt;0,"○",IF(AA14-AC14=0,"△","●")))</f>
        <v>●</v>
      </c>
      <c r="AC13" s="6"/>
      <c r="AD13" s="7"/>
      <c r="AE13" s="5" t="str">
        <f>IF(ISBLANK(AD14),"",IF(AD14-AF14&gt;0,"○",IF(AD14-AF14=0,"△","●")))</f>
        <v>●</v>
      </c>
      <c r="AF13" s="6"/>
      <c r="AG13" s="7"/>
      <c r="AH13" s="5" t="str">
        <f>IF(ISBLANK(AG14),"",IF(AG14-AI14&gt;0,"○",IF(AG14-AI14=0,"△","●")))</f>
        <v>○</v>
      </c>
      <c r="AI13" s="6"/>
      <c r="AJ13" s="7"/>
      <c r="AK13" s="5" t="str">
        <f>IF(ISBLANK(AJ14),"",IF(AJ14-AL14&gt;0,"○",IF(AJ14-AL14=0,"△","●")))</f>
        <v>△</v>
      </c>
      <c r="AL13" s="6"/>
      <c r="AM13" s="7"/>
      <c r="AN13" s="5" t="str">
        <f>IF(ISBLANK(AM14),"",IF(AM14-AO14&gt;0,"○",IF(AM14-AO14=0,"△","●")))</f>
        <v>○</v>
      </c>
      <c r="AO13" s="6"/>
      <c r="AP13" s="7"/>
      <c r="AQ13" s="5" t="str">
        <f>IF(ISBLANK(AP14),"",IF(AP14-AR14&gt;0,"○",IF(AP14-AR14=0,"△","●")))</f>
        <v>○</v>
      </c>
      <c r="AR13" s="6"/>
      <c r="AS13" s="7"/>
      <c r="AT13" s="5" t="str">
        <f>IF(ISBLANK(AS14),"",IF(AS14-AU14&gt;0,"○",IF(AS14-AU14=0,"△","●")))</f>
        <v>●</v>
      </c>
      <c r="AU13" s="6"/>
      <c r="AV13" s="73">
        <f>COUNTIF(L13:AU13,"○")*3+COUNTIF(L13:AU13,"△")*1</f>
        <v>10</v>
      </c>
      <c r="AW13" s="73"/>
      <c r="AX13" s="74">
        <f t="shared" ref="AX13" si="3">L14+O14+R14+U14+X14+AA14+AD14+AG14+AJ14+AM14+AP14+AS14</f>
        <v>27</v>
      </c>
      <c r="AY13" s="74"/>
      <c r="AZ13" s="74">
        <f t="shared" ref="AZ13" si="4">N14+Q14+T14+W14+Z14+AC14+AF14+AI14+AL14+AO14+AR14+AU14</f>
        <v>56</v>
      </c>
      <c r="BA13" s="74"/>
      <c r="BB13" s="74">
        <f t="shared" ref="BB13" si="5">AX13-AZ13</f>
        <v>-29</v>
      </c>
      <c r="BC13" s="74"/>
      <c r="BD13" s="60">
        <f>RANK(BF13,$BF$9:$BF$32)</f>
        <v>10</v>
      </c>
      <c r="BE13" s="61"/>
      <c r="BF13" s="64">
        <f>AV13*10^9+BB13*10^6+AX13*10^3-AZ13</f>
        <v>9971026944</v>
      </c>
      <c r="BG13" s="54"/>
      <c r="BH13" s="4">
        <v>5</v>
      </c>
      <c r="BI13" s="13" t="s">
        <v>9</v>
      </c>
      <c r="BJ13" s="8" t="s">
        <v>9</v>
      </c>
    </row>
    <row r="14" spans="1:62" ht="20.85" customHeight="1" x14ac:dyDescent="0.7">
      <c r="A14" s="71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9">
        <f>T10</f>
        <v>4</v>
      </c>
      <c r="M14" s="10" t="s">
        <v>23</v>
      </c>
      <c r="N14" s="11">
        <f>R10</f>
        <v>6</v>
      </c>
      <c r="O14" s="9">
        <f>T12</f>
        <v>0</v>
      </c>
      <c r="P14" s="10" t="s">
        <v>23</v>
      </c>
      <c r="Q14" s="11">
        <f>R12</f>
        <v>9</v>
      </c>
      <c r="R14" s="47"/>
      <c r="S14" s="44"/>
      <c r="T14" s="45"/>
      <c r="U14" s="58">
        <v>0</v>
      </c>
      <c r="V14" s="10" t="s">
        <v>23</v>
      </c>
      <c r="W14" s="59">
        <v>11</v>
      </c>
      <c r="X14" s="58">
        <v>0</v>
      </c>
      <c r="Y14" s="10" t="s">
        <v>23</v>
      </c>
      <c r="Z14" s="59">
        <v>4</v>
      </c>
      <c r="AA14" s="58">
        <v>2</v>
      </c>
      <c r="AB14" s="10" t="s">
        <v>23</v>
      </c>
      <c r="AC14" s="59">
        <v>10</v>
      </c>
      <c r="AD14" s="58">
        <v>0</v>
      </c>
      <c r="AE14" s="10" t="s">
        <v>23</v>
      </c>
      <c r="AF14" s="59">
        <v>4</v>
      </c>
      <c r="AG14" s="58">
        <v>2</v>
      </c>
      <c r="AH14" s="10" t="s">
        <v>23</v>
      </c>
      <c r="AI14" s="59">
        <v>0</v>
      </c>
      <c r="AJ14" s="58">
        <v>5</v>
      </c>
      <c r="AK14" s="10" t="s">
        <v>23</v>
      </c>
      <c r="AL14" s="59">
        <v>5</v>
      </c>
      <c r="AM14" s="58">
        <v>4</v>
      </c>
      <c r="AN14" s="10" t="s">
        <v>23</v>
      </c>
      <c r="AO14" s="59">
        <v>3</v>
      </c>
      <c r="AP14" s="58">
        <v>9</v>
      </c>
      <c r="AQ14" s="10" t="s">
        <v>23</v>
      </c>
      <c r="AR14" s="59">
        <v>0</v>
      </c>
      <c r="AS14" s="58">
        <v>1</v>
      </c>
      <c r="AT14" s="10" t="s">
        <v>23</v>
      </c>
      <c r="AU14" s="59">
        <v>4</v>
      </c>
      <c r="AV14" s="73"/>
      <c r="AW14" s="73"/>
      <c r="AX14" s="74"/>
      <c r="AY14" s="74"/>
      <c r="AZ14" s="74"/>
      <c r="BA14" s="74"/>
      <c r="BB14" s="74"/>
      <c r="BC14" s="74"/>
      <c r="BD14" s="62"/>
      <c r="BE14" s="63"/>
      <c r="BF14" s="64"/>
      <c r="BG14" s="54"/>
      <c r="BH14" s="4">
        <v>6</v>
      </c>
      <c r="BI14" s="13" t="s">
        <v>10</v>
      </c>
      <c r="BJ14" s="8" t="s">
        <v>11</v>
      </c>
    </row>
    <row r="15" spans="1:62" ht="20.85" customHeight="1" x14ac:dyDescent="0.7">
      <c r="A15" s="71" t="s">
        <v>127</v>
      </c>
      <c r="B15" s="72" t="str">
        <f>BI12</f>
        <v>濁川中</v>
      </c>
      <c r="C15" s="72"/>
      <c r="D15" s="72"/>
      <c r="E15" s="72"/>
      <c r="F15" s="72"/>
      <c r="G15" s="72"/>
      <c r="H15" s="72"/>
      <c r="I15" s="72"/>
      <c r="J15" s="72"/>
      <c r="K15" s="72"/>
      <c r="L15" s="7"/>
      <c r="M15" s="5" t="str">
        <f>IF(L16="","",IF(L16-N16&gt;0,"○",IF(L16-N16=0,"△","●")))</f>
        <v>○</v>
      </c>
      <c r="N15" s="6"/>
      <c r="O15" s="7"/>
      <c r="P15" s="5" t="str">
        <f>IF(O16="","",IF(O16-Q16&gt;0,"○",IF(O16-Q16=0,"△","●")))</f>
        <v>○</v>
      </c>
      <c r="Q15" s="6"/>
      <c r="R15" s="7"/>
      <c r="S15" s="5" t="str">
        <f>IF(R16="","",IF(R16-T16&gt;0,"○",IF(R16-T16=0,"△","●")))</f>
        <v>○</v>
      </c>
      <c r="T15" s="6"/>
      <c r="U15" s="41"/>
      <c r="V15" s="42"/>
      <c r="W15" s="43"/>
      <c r="X15" s="7"/>
      <c r="Y15" s="5" t="str">
        <f>IF(ISBLANK(X16),"",IF(X16-Z16&gt;0,"○",IF(X16-Z16=0,"△","●")))</f>
        <v>●</v>
      </c>
      <c r="Z15" s="6"/>
      <c r="AA15" s="7"/>
      <c r="AB15" s="5" t="str">
        <f>IF(ISBLANK(AA16),"",IF(AA16-AC16&gt;0,"○",IF(AA16-AC16=0,"△","●")))</f>
        <v>○</v>
      </c>
      <c r="AC15" s="6"/>
      <c r="AD15" s="7"/>
      <c r="AE15" s="5" t="str">
        <f>IF(ISBLANK(AD16),"",IF(AD16-AF16&gt;0,"○",IF(AD16-AF16=0,"△","●")))</f>
        <v>△</v>
      </c>
      <c r="AF15" s="6"/>
      <c r="AG15" s="7"/>
      <c r="AH15" s="5" t="str">
        <f>IF(ISBLANK(AG16),"",IF(AG16-AI16&gt;0,"○",IF(AG16-AI16=0,"△","●")))</f>
        <v>○</v>
      </c>
      <c r="AI15" s="6"/>
      <c r="AJ15" s="7"/>
      <c r="AK15" s="5" t="str">
        <f>IF(ISBLANK(AJ16),"",IF(AJ16-AL16&gt;0,"○",IF(AJ16-AL16=0,"△","●")))</f>
        <v>●</v>
      </c>
      <c r="AL15" s="6"/>
      <c r="AM15" s="7"/>
      <c r="AN15" s="5" t="str">
        <f>IF(ISBLANK(AM16),"",IF(AM16-AO16&gt;0,"○",IF(AM16-AO16=0,"△","●")))</f>
        <v>○</v>
      </c>
      <c r="AO15" s="6"/>
      <c r="AP15" s="7"/>
      <c r="AQ15" s="5" t="str">
        <f>IF(ISBLANK(AP16),"",IF(AP16-AR16&gt;0,"○",IF(AP16-AR16=0,"△","●")))</f>
        <v>○</v>
      </c>
      <c r="AR15" s="6"/>
      <c r="AS15" s="7"/>
      <c r="AT15" s="5" t="str">
        <f>IF(ISBLANK(AS16),"",IF(AS16-AU16&gt;0,"○",IF(AS16-AU16=0,"△","●")))</f>
        <v>●</v>
      </c>
      <c r="AU15" s="6"/>
      <c r="AV15" s="73">
        <f>COUNTIF(L15:AU15,"○")*3+COUNTIF(L15:AU15,"△")*1</f>
        <v>22</v>
      </c>
      <c r="AW15" s="73"/>
      <c r="AX15" s="74">
        <f t="shared" ref="AX15" si="6">L16+O16+R16+U16+X16+AA16+AD16+AG16+AJ16+AM16+AP16+AS16</f>
        <v>34</v>
      </c>
      <c r="AY15" s="74"/>
      <c r="AZ15" s="74">
        <f t="shared" ref="AZ15" si="7">N16+Q16+T16+W16+Z16+AC16+AF16+AI16+AL16+AO16+AR16+AU16</f>
        <v>10</v>
      </c>
      <c r="BA15" s="74"/>
      <c r="BB15" s="74">
        <f t="shared" ref="BB15" si="8">AX15-AZ15</f>
        <v>24</v>
      </c>
      <c r="BC15" s="74"/>
      <c r="BD15" s="60">
        <f>RANK(BF15,$BF$9:$BF$32)</f>
        <v>4</v>
      </c>
      <c r="BE15" s="61"/>
      <c r="BF15" s="64">
        <f>AV15*10^9+BB15*10^6+AX15*10^3-AZ15</f>
        <v>22024033990</v>
      </c>
      <c r="BG15" s="54"/>
      <c r="BH15" s="4">
        <v>7</v>
      </c>
      <c r="BI15" s="13" t="s">
        <v>12</v>
      </c>
      <c r="BJ15" s="8" t="s">
        <v>13</v>
      </c>
    </row>
    <row r="16" spans="1:62" ht="20.85" customHeight="1" x14ac:dyDescent="0.7">
      <c r="A16" s="71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9">
        <f>W10</f>
        <v>4</v>
      </c>
      <c r="M16" s="10" t="s">
        <v>23</v>
      </c>
      <c r="N16" s="11">
        <f>U10</f>
        <v>0</v>
      </c>
      <c r="O16" s="9">
        <f>W12</f>
        <v>2</v>
      </c>
      <c r="P16" s="10" t="s">
        <v>23</v>
      </c>
      <c r="Q16" s="11">
        <f>U12</f>
        <v>1</v>
      </c>
      <c r="R16" s="9">
        <f>W14</f>
        <v>11</v>
      </c>
      <c r="S16" s="10" t="s">
        <v>23</v>
      </c>
      <c r="T16" s="11">
        <f>U14</f>
        <v>0</v>
      </c>
      <c r="U16" s="47"/>
      <c r="V16" s="44"/>
      <c r="W16" s="45"/>
      <c r="X16" s="58">
        <v>0</v>
      </c>
      <c r="Y16" s="10" t="s">
        <v>23</v>
      </c>
      <c r="Z16" s="59">
        <v>1</v>
      </c>
      <c r="AA16" s="58">
        <v>4</v>
      </c>
      <c r="AB16" s="10" t="s">
        <v>23</v>
      </c>
      <c r="AC16" s="59">
        <v>0</v>
      </c>
      <c r="AD16" s="58">
        <v>3</v>
      </c>
      <c r="AE16" s="10" t="s">
        <v>23</v>
      </c>
      <c r="AF16" s="59">
        <v>3</v>
      </c>
      <c r="AG16" s="58">
        <v>2</v>
      </c>
      <c r="AH16" s="10" t="s">
        <v>23</v>
      </c>
      <c r="AI16" s="59">
        <v>0</v>
      </c>
      <c r="AJ16" s="58">
        <v>0</v>
      </c>
      <c r="AK16" s="10" t="s">
        <v>23</v>
      </c>
      <c r="AL16" s="59">
        <v>3</v>
      </c>
      <c r="AM16" s="58">
        <v>1</v>
      </c>
      <c r="AN16" s="10" t="s">
        <v>23</v>
      </c>
      <c r="AO16" s="59">
        <v>0</v>
      </c>
      <c r="AP16" s="58">
        <v>7</v>
      </c>
      <c r="AQ16" s="10" t="s">
        <v>23</v>
      </c>
      <c r="AR16" s="59">
        <v>0</v>
      </c>
      <c r="AS16" s="58">
        <v>0</v>
      </c>
      <c r="AT16" s="10" t="s">
        <v>23</v>
      </c>
      <c r="AU16" s="59">
        <v>2</v>
      </c>
      <c r="AV16" s="73"/>
      <c r="AW16" s="73"/>
      <c r="AX16" s="74"/>
      <c r="AY16" s="74"/>
      <c r="AZ16" s="74"/>
      <c r="BA16" s="74"/>
      <c r="BB16" s="74"/>
      <c r="BC16" s="74"/>
      <c r="BD16" s="62"/>
      <c r="BE16" s="63"/>
      <c r="BF16" s="64"/>
      <c r="BG16" s="54"/>
      <c r="BH16" s="4">
        <v>8</v>
      </c>
      <c r="BI16" s="13" t="s">
        <v>14</v>
      </c>
      <c r="BJ16" s="8" t="s">
        <v>15</v>
      </c>
    </row>
    <row r="17" spans="1:62" ht="20.85" customHeight="1" x14ac:dyDescent="0.7">
      <c r="A17" s="71" t="s">
        <v>128</v>
      </c>
      <c r="B17" s="72" t="str">
        <f>BI13</f>
        <v>ＩＦＣ</v>
      </c>
      <c r="C17" s="72"/>
      <c r="D17" s="72"/>
      <c r="E17" s="72"/>
      <c r="F17" s="72"/>
      <c r="G17" s="72"/>
      <c r="H17" s="72"/>
      <c r="I17" s="72"/>
      <c r="J17" s="72"/>
      <c r="K17" s="72"/>
      <c r="L17" s="7"/>
      <c r="M17" s="5" t="str">
        <f>IF(L18="","",IF(L18-N18&gt;0,"○",IF(L18-N18=0,"△","●")))</f>
        <v>○</v>
      </c>
      <c r="N17" s="6"/>
      <c r="O17" s="7"/>
      <c r="P17" s="5" t="str">
        <f>IF(O18="","",IF(O18-Q18&gt;0,"○",IF(O18-Q18=0,"△","●")))</f>
        <v>○</v>
      </c>
      <c r="Q17" s="6"/>
      <c r="R17" s="7"/>
      <c r="S17" s="5" t="str">
        <f>IF(R18="","",IF(R18-T18&gt;0,"○",IF(R18-T18=0,"△","●")))</f>
        <v>○</v>
      </c>
      <c r="T17" s="6"/>
      <c r="U17" s="7"/>
      <c r="V17" s="5" t="str">
        <f>IF(U18="","",IF(U18-W18&gt;0,"○",IF(U18-W18=0,"△","●")))</f>
        <v>○</v>
      </c>
      <c r="W17" s="6"/>
      <c r="X17" s="41"/>
      <c r="Y17" s="42"/>
      <c r="Z17" s="43"/>
      <c r="AA17" s="7"/>
      <c r="AB17" s="5" t="str">
        <f>IF(ISBLANK(AA18),"",IF(AA18-AC18&gt;0,"○",IF(AA18-AC18=0,"△","●")))</f>
        <v>○</v>
      </c>
      <c r="AC17" s="6"/>
      <c r="AD17" s="7"/>
      <c r="AE17" s="5" t="str">
        <f>IF(ISBLANK(AD18),"",IF(AD18-AF18&gt;0,"○",IF(AD18-AF18=0,"△","●")))</f>
        <v>○</v>
      </c>
      <c r="AF17" s="6"/>
      <c r="AG17" s="7"/>
      <c r="AH17" s="5" t="str">
        <f>IF(ISBLANK(AG18),"",IF(AG18-AI18&gt;0,"○",IF(AG18-AI18=0,"△","●")))</f>
        <v>○</v>
      </c>
      <c r="AI17" s="6"/>
      <c r="AJ17" s="7"/>
      <c r="AK17" s="5" t="str">
        <f>IF(ISBLANK(AJ18),"",IF(AJ18-AL18&gt;0,"○",IF(AJ18-AL18=0,"△","●")))</f>
        <v>●</v>
      </c>
      <c r="AL17" s="6"/>
      <c r="AM17" s="7"/>
      <c r="AN17" s="5" t="str">
        <f>IF(ISBLANK(AM18),"",IF(AM18-AO18&gt;0,"○",IF(AM18-AO18=0,"△","●")))</f>
        <v>○</v>
      </c>
      <c r="AO17" s="6"/>
      <c r="AP17" s="7"/>
      <c r="AQ17" s="5" t="str">
        <f>IF(ISBLANK(AP18),"",IF(AP18-AR18&gt;0,"○",IF(AP18-AR18=0,"△","●")))</f>
        <v>○</v>
      </c>
      <c r="AR17" s="6"/>
      <c r="AS17" s="7"/>
      <c r="AT17" s="5" t="str">
        <f>IF(ISBLANK(AS18),"",IF(AS18-AU18&gt;0,"○",IF(AS18-AU18=0,"△","●")))</f>
        <v>○</v>
      </c>
      <c r="AU17" s="6"/>
      <c r="AV17" s="73">
        <f>COUNTIF(L17:AU17,"○")*3+COUNTIF(L17:AU17,"△")*1</f>
        <v>30</v>
      </c>
      <c r="AW17" s="73"/>
      <c r="AX17" s="74">
        <f t="shared" ref="AX17" si="9">L18+O18+R18+U18+X18+AA18+AD18+AG18+AJ18+AM18+AP18+AS18</f>
        <v>67</v>
      </c>
      <c r="AY17" s="74"/>
      <c r="AZ17" s="74">
        <f t="shared" ref="AZ17" si="10">N18+Q18+T18+W18+Z18+AC18+AF18+AI18+AL18+AO18+AR18+AU18</f>
        <v>7</v>
      </c>
      <c r="BA17" s="74"/>
      <c r="BB17" s="74">
        <f t="shared" ref="BB17" si="11">AX17-AZ17</f>
        <v>60</v>
      </c>
      <c r="BC17" s="74"/>
      <c r="BD17" s="60">
        <f>RANK(BF17,$BF$9:$BF$32)</f>
        <v>2</v>
      </c>
      <c r="BE17" s="61"/>
      <c r="BF17" s="64">
        <f>AV17*10^9+BB17*10^6+AX17*10^3-AZ17</f>
        <v>30060066993</v>
      </c>
      <c r="BG17" s="54"/>
      <c r="BH17" s="4">
        <v>9</v>
      </c>
      <c r="BI17" s="13" t="s">
        <v>25</v>
      </c>
      <c r="BJ17" s="8" t="s">
        <v>16</v>
      </c>
    </row>
    <row r="18" spans="1:62" ht="20.85" customHeight="1" x14ac:dyDescent="0.7">
      <c r="A18" s="71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9">
        <f>Z10</f>
        <v>4</v>
      </c>
      <c r="M18" s="10" t="s">
        <v>23</v>
      </c>
      <c r="N18" s="11">
        <f>X10</f>
        <v>0</v>
      </c>
      <c r="O18" s="9">
        <f>Z12</f>
        <v>5</v>
      </c>
      <c r="P18" s="10" t="s">
        <v>23</v>
      </c>
      <c r="Q18" s="11">
        <f>X12</f>
        <v>2</v>
      </c>
      <c r="R18" s="9">
        <f>Z14</f>
        <v>4</v>
      </c>
      <c r="S18" s="10" t="s">
        <v>23</v>
      </c>
      <c r="T18" s="11">
        <f>X14</f>
        <v>0</v>
      </c>
      <c r="U18" s="9">
        <f>Z16</f>
        <v>1</v>
      </c>
      <c r="V18" s="10" t="s">
        <v>23</v>
      </c>
      <c r="W18" s="11">
        <f>X16</f>
        <v>0</v>
      </c>
      <c r="X18" s="47"/>
      <c r="Y18" s="44"/>
      <c r="Z18" s="45"/>
      <c r="AA18" s="58">
        <v>5</v>
      </c>
      <c r="AB18" s="10" t="s">
        <v>23</v>
      </c>
      <c r="AC18" s="59">
        <v>1</v>
      </c>
      <c r="AD18" s="58">
        <v>5</v>
      </c>
      <c r="AE18" s="10" t="s">
        <v>23</v>
      </c>
      <c r="AF18" s="59">
        <v>0</v>
      </c>
      <c r="AG18" s="58">
        <v>6</v>
      </c>
      <c r="AH18" s="10" t="s">
        <v>23</v>
      </c>
      <c r="AI18" s="59">
        <v>0</v>
      </c>
      <c r="AJ18" s="58">
        <v>3</v>
      </c>
      <c r="AK18" s="10" t="s">
        <v>23</v>
      </c>
      <c r="AL18" s="59">
        <v>4</v>
      </c>
      <c r="AM18" s="58">
        <v>6</v>
      </c>
      <c r="AN18" s="10" t="s">
        <v>23</v>
      </c>
      <c r="AO18" s="59">
        <v>0</v>
      </c>
      <c r="AP18" s="58">
        <v>10</v>
      </c>
      <c r="AQ18" s="10" t="s">
        <v>23</v>
      </c>
      <c r="AR18" s="59">
        <v>0</v>
      </c>
      <c r="AS18" s="58">
        <v>18</v>
      </c>
      <c r="AT18" s="10" t="s">
        <v>23</v>
      </c>
      <c r="AU18" s="59">
        <v>0</v>
      </c>
      <c r="AV18" s="73"/>
      <c r="AW18" s="73"/>
      <c r="AX18" s="74"/>
      <c r="AY18" s="74"/>
      <c r="AZ18" s="74"/>
      <c r="BA18" s="74"/>
      <c r="BB18" s="74"/>
      <c r="BC18" s="74"/>
      <c r="BD18" s="62"/>
      <c r="BE18" s="63"/>
      <c r="BF18" s="64"/>
      <c r="BG18" s="54"/>
      <c r="BH18" s="4">
        <v>10</v>
      </c>
      <c r="BI18" s="13" t="s">
        <v>17</v>
      </c>
      <c r="BJ18" s="8" t="s">
        <v>18</v>
      </c>
    </row>
    <row r="19" spans="1:62" ht="20.85" customHeight="1" x14ac:dyDescent="0.7">
      <c r="A19" s="71" t="s">
        <v>129</v>
      </c>
      <c r="B19" s="72" t="str">
        <f>BI14</f>
        <v>くびき野ＦＣ</v>
      </c>
      <c r="C19" s="72"/>
      <c r="D19" s="72"/>
      <c r="E19" s="72"/>
      <c r="F19" s="72"/>
      <c r="G19" s="72"/>
      <c r="H19" s="72"/>
      <c r="I19" s="72"/>
      <c r="J19" s="72"/>
      <c r="K19" s="72"/>
      <c r="L19" s="7"/>
      <c r="M19" s="5" t="str">
        <f>IF(L20="","",IF(L20-N20&gt;0,"○",IF(L20-N20=0,"△","●")))</f>
        <v>○</v>
      </c>
      <c r="N19" s="6"/>
      <c r="O19" s="7"/>
      <c r="P19" s="5" t="str">
        <f>IF(O20="","",IF(O20-Q20&gt;0,"○",IF(O20-Q20=0,"△","●")))</f>
        <v>●</v>
      </c>
      <c r="Q19" s="6"/>
      <c r="R19" s="7"/>
      <c r="S19" s="5" t="str">
        <f>IF(R20="","",IF(R20-T20&gt;0,"○",IF(R20-T20=0,"△","●")))</f>
        <v>○</v>
      </c>
      <c r="T19" s="6"/>
      <c r="U19" s="7"/>
      <c r="V19" s="5" t="str">
        <f>IF(U20="","",IF(U20-W20&gt;0,"○",IF(U20-W20=0,"△","●")))</f>
        <v>●</v>
      </c>
      <c r="W19" s="6"/>
      <c r="X19" s="7"/>
      <c r="Y19" s="5" t="str">
        <f>IF(X20="","",IF(X20-Z20&gt;0,"○",IF(X20-Z20=0,"△","●")))</f>
        <v>●</v>
      </c>
      <c r="Z19" s="6"/>
      <c r="AA19" s="41"/>
      <c r="AB19" s="42"/>
      <c r="AC19" s="43"/>
      <c r="AD19" s="7"/>
      <c r="AE19" s="5" t="str">
        <f>IF(ISBLANK(AD20),"",IF(AD20-AF20&gt;0,"○",IF(AD20-AF20=0,"△","●")))</f>
        <v>△</v>
      </c>
      <c r="AF19" s="6"/>
      <c r="AG19" s="7"/>
      <c r="AH19" s="5" t="str">
        <f>IF(ISBLANK(AG20),"",IF(AG20-AI20&gt;0,"○",IF(AG20-AI20=0,"△","●")))</f>
        <v>●</v>
      </c>
      <c r="AI19" s="6"/>
      <c r="AJ19" s="7"/>
      <c r="AK19" s="5" t="str">
        <f>IF(ISBLANK(AJ20),"",IF(AJ20-AL20&gt;0,"○",IF(AJ20-AL20=0,"△","●")))</f>
        <v>●</v>
      </c>
      <c r="AL19" s="6"/>
      <c r="AM19" s="7"/>
      <c r="AN19" s="5" t="str">
        <f>IF(ISBLANK(AM20),"",IF(AM20-AO20&gt;0,"○",IF(AM20-AO20=0,"△","●")))</f>
        <v>●</v>
      </c>
      <c r="AO19" s="6"/>
      <c r="AP19" s="7"/>
      <c r="AQ19" s="5" t="str">
        <f>IF(ISBLANK(AP20),"",IF(AP20-AR20&gt;0,"○",IF(AP20-AR20=0,"△","●")))</f>
        <v>●</v>
      </c>
      <c r="AR19" s="6"/>
      <c r="AS19" s="7"/>
      <c r="AT19" s="5" t="str">
        <f>IF(ISBLANK(AS20),"",IF(AS20-AU20&gt;0,"○",IF(AS20-AU20=0,"△","●")))</f>
        <v>○</v>
      </c>
      <c r="AU19" s="6"/>
      <c r="AV19" s="73">
        <f>COUNTIF(L19:AU19,"○")*3+COUNTIF(L19:AU19,"△")*1</f>
        <v>10</v>
      </c>
      <c r="AW19" s="73"/>
      <c r="AX19" s="74">
        <f t="shared" ref="AX19" si="12">L20+O20+R20+U20+X20+AA20+AD20+AG20+AJ20+AM20+AP20+AS20</f>
        <v>24</v>
      </c>
      <c r="AY19" s="74"/>
      <c r="AZ19" s="74">
        <f t="shared" ref="AZ19" si="13">N20+Q20+T20+W20+Z20+AC20+AF20+AI20+AL20+AO20+AR20+AU20</f>
        <v>37</v>
      </c>
      <c r="BA19" s="74"/>
      <c r="BB19" s="74">
        <f t="shared" ref="BB19" si="14">AX19-AZ19</f>
        <v>-13</v>
      </c>
      <c r="BC19" s="74"/>
      <c r="BD19" s="60">
        <f>RANK(BF19,$BF$9:$BF$32)</f>
        <v>9</v>
      </c>
      <c r="BE19" s="61"/>
      <c r="BF19" s="64">
        <f>AV19*10^9+BB19*10^6+AX19*10^3-AZ19</f>
        <v>9987023963</v>
      </c>
      <c r="BG19" s="54"/>
      <c r="BH19" s="4">
        <v>11</v>
      </c>
      <c r="BI19" s="13" t="s">
        <v>19</v>
      </c>
      <c r="BJ19" s="8" t="s">
        <v>20</v>
      </c>
    </row>
    <row r="20" spans="1:62" ht="20.85" customHeight="1" x14ac:dyDescent="0.7">
      <c r="A20" s="71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9">
        <f>AC10</f>
        <v>3</v>
      </c>
      <c r="M20" s="10" t="s">
        <v>23</v>
      </c>
      <c r="N20" s="11">
        <f>AA10</f>
        <v>0</v>
      </c>
      <c r="O20" s="9">
        <f>AC12</f>
        <v>0</v>
      </c>
      <c r="P20" s="10" t="s">
        <v>23</v>
      </c>
      <c r="Q20" s="11">
        <f>AA12</f>
        <v>5</v>
      </c>
      <c r="R20" s="9">
        <f>AC14</f>
        <v>10</v>
      </c>
      <c r="S20" s="10" t="s">
        <v>23</v>
      </c>
      <c r="T20" s="11">
        <f>AA14</f>
        <v>2</v>
      </c>
      <c r="U20" s="9">
        <f>AC16</f>
        <v>0</v>
      </c>
      <c r="V20" s="10" t="s">
        <v>23</v>
      </c>
      <c r="W20" s="11">
        <f>AA16</f>
        <v>4</v>
      </c>
      <c r="X20" s="9">
        <f>AC18</f>
        <v>1</v>
      </c>
      <c r="Y20" s="10" t="s">
        <v>23</v>
      </c>
      <c r="Z20" s="11">
        <f>AA18</f>
        <v>5</v>
      </c>
      <c r="AA20" s="47"/>
      <c r="AB20" s="44"/>
      <c r="AC20" s="45"/>
      <c r="AD20" s="58">
        <v>0</v>
      </c>
      <c r="AE20" s="10" t="s">
        <v>23</v>
      </c>
      <c r="AF20" s="59">
        <v>0</v>
      </c>
      <c r="AG20" s="58">
        <v>0</v>
      </c>
      <c r="AH20" s="10" t="s">
        <v>23</v>
      </c>
      <c r="AI20" s="59">
        <v>4</v>
      </c>
      <c r="AJ20" s="58">
        <v>0</v>
      </c>
      <c r="AK20" s="10" t="s">
        <v>23</v>
      </c>
      <c r="AL20" s="59">
        <v>5</v>
      </c>
      <c r="AM20" s="58">
        <v>2</v>
      </c>
      <c r="AN20" s="10" t="s">
        <v>23</v>
      </c>
      <c r="AO20" s="59">
        <v>3</v>
      </c>
      <c r="AP20" s="58">
        <v>3</v>
      </c>
      <c r="AQ20" s="10" t="s">
        <v>23</v>
      </c>
      <c r="AR20" s="59">
        <v>6</v>
      </c>
      <c r="AS20" s="58">
        <v>5</v>
      </c>
      <c r="AT20" s="10" t="s">
        <v>23</v>
      </c>
      <c r="AU20" s="59">
        <v>3</v>
      </c>
      <c r="AV20" s="73"/>
      <c r="AW20" s="73"/>
      <c r="AX20" s="74"/>
      <c r="AY20" s="74"/>
      <c r="AZ20" s="74"/>
      <c r="BA20" s="74"/>
      <c r="BB20" s="74"/>
      <c r="BC20" s="74"/>
      <c r="BD20" s="62"/>
      <c r="BE20" s="63"/>
      <c r="BF20" s="64"/>
      <c r="BG20" s="54"/>
      <c r="BH20" s="4">
        <v>12</v>
      </c>
      <c r="BI20" s="13" t="s">
        <v>21</v>
      </c>
      <c r="BJ20" s="8" t="s">
        <v>22</v>
      </c>
    </row>
    <row r="21" spans="1:62" ht="20.85" customHeight="1" x14ac:dyDescent="0.7">
      <c r="A21" s="71" t="s">
        <v>130</v>
      </c>
      <c r="B21" s="72" t="str">
        <f>BI15</f>
        <v>FCヴァレミール</v>
      </c>
      <c r="C21" s="72"/>
      <c r="D21" s="72"/>
      <c r="E21" s="72"/>
      <c r="F21" s="72"/>
      <c r="G21" s="72"/>
      <c r="H21" s="72"/>
      <c r="I21" s="72"/>
      <c r="J21" s="72"/>
      <c r="K21" s="72"/>
      <c r="L21" s="7"/>
      <c r="M21" s="5" t="str">
        <f>IF(L22="","",IF(L22-N22&gt;0,"○",IF(L22-N22=0,"△","●")))</f>
        <v>○</v>
      </c>
      <c r="N21" s="6"/>
      <c r="O21" s="7"/>
      <c r="P21" s="5" t="str">
        <f>IF(O22="","",IF(O22-Q22&gt;0,"○",IF(O22-Q22=0,"△","●")))</f>
        <v>●</v>
      </c>
      <c r="Q21" s="6"/>
      <c r="R21" s="7"/>
      <c r="S21" s="5" t="str">
        <f>IF(R22="","",IF(R22-T22&gt;0,"○",IF(R22-T22=0,"△","●")))</f>
        <v>○</v>
      </c>
      <c r="T21" s="6"/>
      <c r="U21" s="7"/>
      <c r="V21" s="5" t="str">
        <f>IF(U22="","",IF(U22-W22&gt;0,"○",IF(U22-W22=0,"△","●")))</f>
        <v>△</v>
      </c>
      <c r="W21" s="6"/>
      <c r="X21" s="7"/>
      <c r="Y21" s="5" t="str">
        <f>IF(X22="","",IF(X22-Z22&gt;0,"○",IF(X22-Z22=0,"△","●")))</f>
        <v>●</v>
      </c>
      <c r="Z21" s="6"/>
      <c r="AA21" s="7"/>
      <c r="AB21" s="5" t="str">
        <f>IF(AA22="","",IF(AA22-AC22&gt;0,"○",IF(AA22-AC22=0,"△","●")))</f>
        <v>△</v>
      </c>
      <c r="AC21" s="6"/>
      <c r="AD21" s="41"/>
      <c r="AE21" s="42"/>
      <c r="AF21" s="43"/>
      <c r="AG21" s="7"/>
      <c r="AH21" s="5" t="str">
        <f>IF(ISBLANK(AG22),"",IF(AG22-AI22&gt;0,"○",IF(AG22-AI22=0,"△","●")))</f>
        <v>○</v>
      </c>
      <c r="AI21" s="6"/>
      <c r="AJ21" s="7"/>
      <c r="AK21" s="5" t="str">
        <f>IF(ISBLANK(AJ22),"",IF(AJ22-AL22&gt;0,"○",IF(AJ22-AL22=0,"△","●")))</f>
        <v>●</v>
      </c>
      <c r="AL21" s="6"/>
      <c r="AM21" s="7"/>
      <c r="AN21" s="5" t="str">
        <f>IF(ISBLANK(AM22),"",IF(AM22-AO22&gt;0,"○",IF(AM22-AO22=0,"△","●")))</f>
        <v>○</v>
      </c>
      <c r="AO21" s="6"/>
      <c r="AP21" s="7"/>
      <c r="AQ21" s="5" t="str">
        <f>IF(ISBLANK(AP22),"",IF(AP22-AR22&gt;0,"○",IF(AP22-AR22=0,"△","●")))</f>
        <v>○</v>
      </c>
      <c r="AR21" s="6"/>
      <c r="AS21" s="7"/>
      <c r="AT21" s="5" t="str">
        <f>IF(ISBLANK(AS22),"",IF(AS22-AU22&gt;0,"○",IF(AS22-AU22=0,"△","●")))</f>
        <v>●</v>
      </c>
      <c r="AU21" s="6"/>
      <c r="AV21" s="73">
        <f>COUNTIF(L21:AU21,"○")*3+COUNTIF(L21:AU21,"△")*1</f>
        <v>17</v>
      </c>
      <c r="AW21" s="73"/>
      <c r="AX21" s="74">
        <f t="shared" ref="AX21" si="15">L22+O22+R22+U22+X22+AA22+AD22+AG22+AJ22+AM22+AP22+AS22</f>
        <v>28</v>
      </c>
      <c r="AY21" s="74"/>
      <c r="AZ21" s="74">
        <f t="shared" ref="AZ21" si="16">N22+Q22+T22+W22+Z22+AC22+AF22+AI22+AL22+AO22+AR22+AU22</f>
        <v>21</v>
      </c>
      <c r="BA21" s="74"/>
      <c r="BB21" s="74">
        <f t="shared" ref="BB21" si="17">AX21-AZ21</f>
        <v>7</v>
      </c>
      <c r="BC21" s="74"/>
      <c r="BD21" s="60">
        <f>RANK(BF21,$BF$9:$BF$32)</f>
        <v>5</v>
      </c>
      <c r="BE21" s="61"/>
      <c r="BF21" s="64">
        <f>AV21*10^9+BB21*10^6+AX21*10^3-AZ21</f>
        <v>17007027979</v>
      </c>
      <c r="BG21" s="54"/>
    </row>
    <row r="22" spans="1:62" ht="20.85" customHeight="1" x14ac:dyDescent="0.7">
      <c r="A22" s="71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9">
        <f>AF10</f>
        <v>6</v>
      </c>
      <c r="M22" s="10" t="s">
        <v>23</v>
      </c>
      <c r="N22" s="11">
        <f>AD10</f>
        <v>1</v>
      </c>
      <c r="O22" s="9">
        <f>AF12</f>
        <v>1</v>
      </c>
      <c r="P22" s="10" t="s">
        <v>23</v>
      </c>
      <c r="Q22" s="11">
        <f>AD12</f>
        <v>5</v>
      </c>
      <c r="R22" s="9">
        <f>AF14</f>
        <v>4</v>
      </c>
      <c r="S22" s="10" t="s">
        <v>23</v>
      </c>
      <c r="T22" s="11">
        <f>AD14</f>
        <v>0</v>
      </c>
      <c r="U22" s="9">
        <f>AF16</f>
        <v>3</v>
      </c>
      <c r="V22" s="10" t="s">
        <v>23</v>
      </c>
      <c r="W22" s="11">
        <f>AD16</f>
        <v>3</v>
      </c>
      <c r="X22" s="9">
        <f>AF18</f>
        <v>0</v>
      </c>
      <c r="Y22" s="10" t="s">
        <v>23</v>
      </c>
      <c r="Z22" s="11">
        <f>AD18</f>
        <v>5</v>
      </c>
      <c r="AA22" s="9">
        <f>AF20</f>
        <v>0</v>
      </c>
      <c r="AB22" s="10" t="s">
        <v>23</v>
      </c>
      <c r="AC22" s="11">
        <f>AD20</f>
        <v>0</v>
      </c>
      <c r="AD22" s="47"/>
      <c r="AE22" s="44"/>
      <c r="AF22" s="45"/>
      <c r="AG22" s="58">
        <v>1</v>
      </c>
      <c r="AH22" s="10" t="s">
        <v>23</v>
      </c>
      <c r="AI22" s="59">
        <v>0</v>
      </c>
      <c r="AJ22" s="58">
        <v>0</v>
      </c>
      <c r="AK22" s="10" t="s">
        <v>23</v>
      </c>
      <c r="AL22" s="59">
        <v>2</v>
      </c>
      <c r="AM22" s="58">
        <v>2</v>
      </c>
      <c r="AN22" s="10" t="s">
        <v>23</v>
      </c>
      <c r="AO22" s="59">
        <v>1</v>
      </c>
      <c r="AP22" s="58">
        <v>10</v>
      </c>
      <c r="AQ22" s="10" t="s">
        <v>23</v>
      </c>
      <c r="AR22" s="59">
        <v>1</v>
      </c>
      <c r="AS22" s="58">
        <v>1</v>
      </c>
      <c r="AT22" s="10" t="s">
        <v>23</v>
      </c>
      <c r="AU22" s="59">
        <v>3</v>
      </c>
      <c r="AV22" s="73"/>
      <c r="AW22" s="73"/>
      <c r="AX22" s="74"/>
      <c r="AY22" s="74"/>
      <c r="AZ22" s="74"/>
      <c r="BA22" s="74"/>
      <c r="BB22" s="74"/>
      <c r="BC22" s="74"/>
      <c r="BD22" s="62"/>
      <c r="BE22" s="63"/>
      <c r="BF22" s="64"/>
      <c r="BG22" s="54"/>
    </row>
    <row r="23" spans="1:62" ht="20.85" customHeight="1" x14ac:dyDescent="0.7">
      <c r="A23" s="71" t="s">
        <v>131</v>
      </c>
      <c r="B23" s="72" t="str">
        <f>BI16</f>
        <v>フリーダム新潟</v>
      </c>
      <c r="C23" s="72"/>
      <c r="D23" s="72"/>
      <c r="E23" s="72"/>
      <c r="F23" s="72"/>
      <c r="G23" s="72"/>
      <c r="H23" s="72"/>
      <c r="I23" s="72"/>
      <c r="J23" s="72"/>
      <c r="K23" s="72"/>
      <c r="L23" s="7"/>
      <c r="M23" s="5" t="str">
        <f>IF(L24="","",IF(L24-N24&gt;0,"○",IF(L24-N24=0,"△","●")))</f>
        <v>△</v>
      </c>
      <c r="N23" s="12"/>
      <c r="O23" s="7"/>
      <c r="P23" s="5" t="str">
        <f>IF(O24="","",IF(O24-Q24&gt;0,"○",IF(O24-Q24=0,"△","●")))</f>
        <v>●</v>
      </c>
      <c r="Q23" s="6"/>
      <c r="R23" s="7"/>
      <c r="S23" s="5" t="str">
        <f>IF(R24="","",IF(R24-T24&gt;0,"○",IF(R24-T24=0,"△","●")))</f>
        <v>●</v>
      </c>
      <c r="T23" s="6"/>
      <c r="U23" s="7"/>
      <c r="V23" s="5" t="str">
        <f>IF(U24="","",IF(U24-W24&gt;0,"○",IF(U24-W24=0,"△","●")))</f>
        <v>●</v>
      </c>
      <c r="W23" s="6"/>
      <c r="X23" s="7"/>
      <c r="Y23" s="5" t="str">
        <f>IF(X24="","",IF(X24-Z24&gt;0,"○",IF(X24-Z24=0,"△","●")))</f>
        <v>●</v>
      </c>
      <c r="Z23" s="6"/>
      <c r="AA23" s="7"/>
      <c r="AB23" s="5" t="str">
        <f>IF(AA24="","",IF(AA24-AC24&gt;0,"○",IF(AA24-AC24=0,"△","●")))</f>
        <v>○</v>
      </c>
      <c r="AC23" s="6"/>
      <c r="AD23" s="7"/>
      <c r="AE23" s="5" t="str">
        <f>IF(AD24="","",IF(AD24-AF24&gt;0,"○",IF(AD24-AF24=0,"△","●")))</f>
        <v>●</v>
      </c>
      <c r="AF23" s="6"/>
      <c r="AG23" s="46"/>
      <c r="AH23" s="46"/>
      <c r="AI23" s="46"/>
      <c r="AJ23" s="7"/>
      <c r="AK23" s="5" t="str">
        <f>IF(ISBLANK(AJ24),"",IF(AJ24-AL24&gt;0,"○",IF(AJ24-AL24=0,"△","●")))</f>
        <v>●</v>
      </c>
      <c r="AL23" s="6"/>
      <c r="AM23" s="7"/>
      <c r="AN23" s="5" t="str">
        <f>IF(ISBLANK(AM24),"",IF(AM24-AO24&gt;0,"○",IF(AM24-AO24=0,"△","●")))</f>
        <v>●</v>
      </c>
      <c r="AO23" s="6"/>
      <c r="AP23" s="7"/>
      <c r="AQ23" s="5" t="str">
        <f>IF(ISBLANK(AP24),"",IF(AP24-AR24&gt;0,"○",IF(AP24-AR24=0,"△","●")))</f>
        <v>●</v>
      </c>
      <c r="AR23" s="6"/>
      <c r="AS23" s="7"/>
      <c r="AT23" s="5" t="str">
        <f>IF(ISBLANK(AS24),"",IF(AS24-AU24&gt;0,"○",IF(AS24-AU24=0,"△","●")))</f>
        <v>●</v>
      </c>
      <c r="AU23" s="6"/>
      <c r="AV23" s="73">
        <f>COUNTIF(L23:AU23,"○")*3+COUNTIF(L23:AU23,"△")*1</f>
        <v>4</v>
      </c>
      <c r="AW23" s="73"/>
      <c r="AX23" s="74">
        <f t="shared" ref="AX23" si="18">L24+O24+R24+U24+X24+AA24+AD24+AG24+AJ24+AM24+AP24+AS24</f>
        <v>8</v>
      </c>
      <c r="AY23" s="74"/>
      <c r="AZ23" s="74">
        <f t="shared" ref="AZ23" si="19">N24+Q24+T24+W24+Z24+AC24+AF24+AI24+AL24+AO24+AR24+AU24</f>
        <v>31</v>
      </c>
      <c r="BA23" s="74"/>
      <c r="BB23" s="74">
        <f t="shared" ref="BB23" si="20">AX23-AZ23</f>
        <v>-23</v>
      </c>
      <c r="BC23" s="74"/>
      <c r="BD23" s="60">
        <f>RANK(BF23,$BF$9:$BF$32)</f>
        <v>12</v>
      </c>
      <c r="BE23" s="61"/>
      <c r="BF23" s="64">
        <f>AV23*10^9+BB23*10^6+AX23*10^3-AZ23</f>
        <v>3977007969</v>
      </c>
      <c r="BG23" s="54"/>
    </row>
    <row r="24" spans="1:62" ht="20.85" customHeight="1" x14ac:dyDescent="0.7">
      <c r="A24" s="71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9">
        <f>AI10</f>
        <v>0</v>
      </c>
      <c r="M24" s="10" t="s">
        <v>23</v>
      </c>
      <c r="N24" s="11">
        <f>AG10</f>
        <v>0</v>
      </c>
      <c r="O24" s="9">
        <f>AI12</f>
        <v>2</v>
      </c>
      <c r="P24" s="10" t="s">
        <v>23</v>
      </c>
      <c r="Q24" s="11">
        <f>AG12</f>
        <v>3</v>
      </c>
      <c r="R24" s="9">
        <f>AI14</f>
        <v>0</v>
      </c>
      <c r="S24" s="10" t="s">
        <v>23</v>
      </c>
      <c r="T24" s="11">
        <f>AG14</f>
        <v>2</v>
      </c>
      <c r="U24" s="9">
        <f>AI16</f>
        <v>0</v>
      </c>
      <c r="V24" s="10" t="s">
        <v>23</v>
      </c>
      <c r="W24" s="11">
        <f>AG16</f>
        <v>2</v>
      </c>
      <c r="X24" s="9">
        <f>AI18</f>
        <v>0</v>
      </c>
      <c r="Y24" s="10" t="s">
        <v>141</v>
      </c>
      <c r="Z24" s="11">
        <f>AG18</f>
        <v>6</v>
      </c>
      <c r="AA24" s="9">
        <f>AI20</f>
        <v>4</v>
      </c>
      <c r="AB24" s="10" t="s">
        <v>23</v>
      </c>
      <c r="AC24" s="11">
        <f>AG20</f>
        <v>0</v>
      </c>
      <c r="AD24" s="9">
        <f>AI22</f>
        <v>0</v>
      </c>
      <c r="AE24" s="10" t="s">
        <v>23</v>
      </c>
      <c r="AF24" s="11">
        <f>AG22</f>
        <v>1</v>
      </c>
      <c r="AG24" s="47"/>
      <c r="AH24" s="44"/>
      <c r="AI24" s="45"/>
      <c r="AJ24" s="58">
        <v>0</v>
      </c>
      <c r="AK24" s="10" t="s">
        <v>23</v>
      </c>
      <c r="AL24" s="59">
        <v>8</v>
      </c>
      <c r="AM24" s="58">
        <v>2</v>
      </c>
      <c r="AN24" s="10" t="s">
        <v>23</v>
      </c>
      <c r="AO24" s="59">
        <v>3</v>
      </c>
      <c r="AP24" s="58">
        <v>0</v>
      </c>
      <c r="AQ24" s="10" t="s">
        <v>23</v>
      </c>
      <c r="AR24" s="59">
        <v>2</v>
      </c>
      <c r="AS24" s="58">
        <v>0</v>
      </c>
      <c r="AT24" s="10" t="s">
        <v>23</v>
      </c>
      <c r="AU24" s="59">
        <v>4</v>
      </c>
      <c r="AV24" s="73"/>
      <c r="AW24" s="73"/>
      <c r="AX24" s="74"/>
      <c r="AY24" s="74"/>
      <c r="AZ24" s="74"/>
      <c r="BA24" s="74"/>
      <c r="BB24" s="74"/>
      <c r="BC24" s="74"/>
      <c r="BD24" s="62"/>
      <c r="BE24" s="63"/>
      <c r="BF24" s="64"/>
      <c r="BG24" s="54"/>
    </row>
    <row r="25" spans="1:62" ht="20.85" customHeight="1" x14ac:dyDescent="0.7">
      <c r="A25" s="71" t="s">
        <v>132</v>
      </c>
      <c r="B25" s="72" t="str">
        <f>BI17</f>
        <v>エボルブＦＣ2nd</v>
      </c>
      <c r="C25" s="72"/>
      <c r="D25" s="72"/>
      <c r="E25" s="72"/>
      <c r="F25" s="72"/>
      <c r="G25" s="72"/>
      <c r="H25" s="72"/>
      <c r="I25" s="72"/>
      <c r="J25" s="72"/>
      <c r="K25" s="72"/>
      <c r="L25" s="7"/>
      <c r="M25" s="5" t="str">
        <f>IF(L26="","",IF(L26-N26&gt;0,"○",IF(L26-N26=0,"△","●")))</f>
        <v>○</v>
      </c>
      <c r="N25" s="6"/>
      <c r="O25" s="7"/>
      <c r="P25" s="5" t="str">
        <f>IF(O26="","",IF(O26-Q26&gt;0,"○",IF(O26-Q26=0,"△","●")))</f>
        <v>○</v>
      </c>
      <c r="Q25" s="6"/>
      <c r="R25" s="7"/>
      <c r="S25" s="5" t="str">
        <f>IF(R26="","",IF(R26-T26&gt;0,"○",IF(R26-T26=0,"△","●")))</f>
        <v>△</v>
      </c>
      <c r="T25" s="6"/>
      <c r="U25" s="7"/>
      <c r="V25" s="5" t="str">
        <f>IF(U26="","",IF(U26-W26&gt;0,"○",IF(U26-W26=0,"△","●")))</f>
        <v>○</v>
      </c>
      <c r="W25" s="6"/>
      <c r="X25" s="7"/>
      <c r="Y25" s="5" t="str">
        <f>IF(X26="","",IF(X26-Z26&gt;0,"○",IF(X26-Z26=0,"△","●")))</f>
        <v>○</v>
      </c>
      <c r="Z25" s="6"/>
      <c r="AA25" s="7"/>
      <c r="AB25" s="5" t="str">
        <f>IF(AA26="","",IF(AA26-AC26&gt;0,"○",IF(AA26-AC26=0,"△","●")))</f>
        <v>○</v>
      </c>
      <c r="AC25" s="6"/>
      <c r="AD25" s="7"/>
      <c r="AE25" s="5" t="str">
        <f>IF(AD26="","",IF(AD26-AF26&gt;0,"○",IF(AD26-AF26=0,"△","●")))</f>
        <v>○</v>
      </c>
      <c r="AF25" s="6"/>
      <c r="AG25" s="7"/>
      <c r="AH25" s="5" t="str">
        <f>IF(AG26="","",IF(AG26-AI26&gt;0,"○",IF(AG26-AI26=0,"△","●")))</f>
        <v>○</v>
      </c>
      <c r="AI25" s="6"/>
      <c r="AJ25" s="46"/>
      <c r="AK25" s="46"/>
      <c r="AL25" s="46"/>
      <c r="AM25" s="7"/>
      <c r="AN25" s="5" t="str">
        <f>IF(ISBLANK(AM26),"",IF(AM26-AO26&gt;0,"○",IF(AM26-AO26=0,"△","●")))</f>
        <v>○</v>
      </c>
      <c r="AO25" s="6"/>
      <c r="AP25" s="7"/>
      <c r="AQ25" s="5" t="str">
        <f>IF(ISBLANK(AP26),"",IF(AP26-AR26&gt;0,"○",IF(AP26-AR26=0,"△","●")))</f>
        <v>○</v>
      </c>
      <c r="AR25" s="6"/>
      <c r="AS25" s="7"/>
      <c r="AT25" s="5" t="str">
        <f>IF(ISBLANK(AS26),"",IF(AS26-AU26&gt;0,"○",IF(AS26-AU26=0,"△","●")))</f>
        <v>○</v>
      </c>
      <c r="AU25" s="6"/>
      <c r="AV25" s="73">
        <f>COUNTIF(L25:AU25,"○")*3+COUNTIF(L25:AU25,"△")*1</f>
        <v>31</v>
      </c>
      <c r="AW25" s="73"/>
      <c r="AX25" s="74">
        <f t="shared" ref="AX25" si="21">L26+O26+R26+U26+X26+AA26+AD26+AG26+AJ26+AM26+AP26+AS26</f>
        <v>67</v>
      </c>
      <c r="AY25" s="74"/>
      <c r="AZ25" s="74">
        <f t="shared" ref="AZ25" si="22">N26+Q26+T26+W26+Z26+AC26+AF26+AI26+AL26+AO26+AR26+AU26</f>
        <v>9</v>
      </c>
      <c r="BA25" s="74"/>
      <c r="BB25" s="74">
        <f t="shared" ref="BB25" si="23">AX25-AZ25</f>
        <v>58</v>
      </c>
      <c r="BC25" s="74"/>
      <c r="BD25" s="60">
        <f>RANK(BF25,$BF$9:$BF$32)</f>
        <v>1</v>
      </c>
      <c r="BE25" s="61"/>
      <c r="BF25" s="64">
        <f>AV25*10^9+BB25*10^6+AX25*10^3-AZ25</f>
        <v>31058066991</v>
      </c>
      <c r="BG25" s="54"/>
    </row>
    <row r="26" spans="1:62" ht="20.85" customHeight="1" x14ac:dyDescent="0.7">
      <c r="A26" s="71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9">
        <f>AL10</f>
        <v>4</v>
      </c>
      <c r="M26" s="10" t="s">
        <v>23</v>
      </c>
      <c r="N26" s="11">
        <f>AJ10</f>
        <v>1</v>
      </c>
      <c r="O26" s="9">
        <f>AL12</f>
        <v>3</v>
      </c>
      <c r="P26" s="10" t="s">
        <v>23</v>
      </c>
      <c r="Q26" s="11">
        <f>AJ12</f>
        <v>0</v>
      </c>
      <c r="R26" s="9">
        <f>AL14</f>
        <v>5</v>
      </c>
      <c r="S26" s="10" t="s">
        <v>23</v>
      </c>
      <c r="T26" s="11">
        <f>AJ14</f>
        <v>5</v>
      </c>
      <c r="U26" s="9">
        <f>AL16</f>
        <v>3</v>
      </c>
      <c r="V26" s="10" t="s">
        <v>23</v>
      </c>
      <c r="W26" s="11">
        <f>AJ16</f>
        <v>0</v>
      </c>
      <c r="X26" s="9">
        <f>AL18</f>
        <v>4</v>
      </c>
      <c r="Y26" s="10" t="s">
        <v>23</v>
      </c>
      <c r="Z26" s="11">
        <f>AJ18</f>
        <v>3</v>
      </c>
      <c r="AA26" s="9">
        <f>AL20</f>
        <v>5</v>
      </c>
      <c r="AB26" s="10" t="s">
        <v>23</v>
      </c>
      <c r="AC26" s="11">
        <f>AJ20</f>
        <v>0</v>
      </c>
      <c r="AD26" s="9">
        <f>AL22</f>
        <v>2</v>
      </c>
      <c r="AE26" s="10" t="s">
        <v>23</v>
      </c>
      <c r="AF26" s="11">
        <f>AJ22</f>
        <v>0</v>
      </c>
      <c r="AG26" s="9">
        <f>AL24</f>
        <v>8</v>
      </c>
      <c r="AH26" s="10" t="s">
        <v>23</v>
      </c>
      <c r="AI26" s="11">
        <f>AJ24</f>
        <v>0</v>
      </c>
      <c r="AJ26" s="47"/>
      <c r="AK26" s="44"/>
      <c r="AL26" s="45"/>
      <c r="AM26" s="58">
        <v>14</v>
      </c>
      <c r="AN26" s="10" t="s">
        <v>23</v>
      </c>
      <c r="AO26" s="59">
        <v>0</v>
      </c>
      <c r="AP26" s="58">
        <v>2</v>
      </c>
      <c r="AQ26" s="10" t="s">
        <v>23</v>
      </c>
      <c r="AR26" s="59">
        <v>0</v>
      </c>
      <c r="AS26" s="58">
        <v>17</v>
      </c>
      <c r="AT26" s="10" t="s">
        <v>23</v>
      </c>
      <c r="AU26" s="59">
        <v>0</v>
      </c>
      <c r="AV26" s="73"/>
      <c r="AW26" s="73"/>
      <c r="AX26" s="74"/>
      <c r="AY26" s="74"/>
      <c r="AZ26" s="74"/>
      <c r="BA26" s="74"/>
      <c r="BB26" s="74"/>
      <c r="BC26" s="74"/>
      <c r="BD26" s="62"/>
      <c r="BE26" s="63"/>
      <c r="BF26" s="64"/>
      <c r="BG26" s="54"/>
    </row>
    <row r="27" spans="1:62" ht="20.85" customHeight="1" x14ac:dyDescent="0.7">
      <c r="A27" s="71" t="s">
        <v>133</v>
      </c>
      <c r="B27" s="72" t="str">
        <f>BI18</f>
        <v>エスプリ長岡ＦＣ2nd</v>
      </c>
      <c r="C27" s="72"/>
      <c r="D27" s="72"/>
      <c r="E27" s="72"/>
      <c r="F27" s="72"/>
      <c r="G27" s="72"/>
      <c r="H27" s="72"/>
      <c r="I27" s="72"/>
      <c r="J27" s="72"/>
      <c r="K27" s="72"/>
      <c r="L27" s="7"/>
      <c r="M27" s="5" t="str">
        <f>IF(L28="","",IF(L28-N28&gt;0,"○",IF(L28-N28=0,"△","●")))</f>
        <v>●</v>
      </c>
      <c r="N27" s="6"/>
      <c r="O27" s="7"/>
      <c r="P27" s="5" t="str">
        <f>IF(O28="","",IF(O28-Q28&gt;0,"○",IF(O28-Q28=0,"△","●")))</f>
        <v>●</v>
      </c>
      <c r="Q27" s="6"/>
      <c r="R27" s="7"/>
      <c r="S27" s="5" t="str">
        <f>IF(R28="","",IF(R28-T28&gt;0,"○",IF(R28-T28=0,"△","●")))</f>
        <v>●</v>
      </c>
      <c r="T27" s="6"/>
      <c r="U27" s="7"/>
      <c r="V27" s="5" t="str">
        <f>IF(U28="","",IF(U28-W28&gt;0,"○",IF(U28-W28=0,"△","●")))</f>
        <v>●</v>
      </c>
      <c r="W27" s="6"/>
      <c r="X27" s="7"/>
      <c r="Y27" s="5" t="str">
        <f>IF(X28="","",IF(X28-Z28&gt;0,"○",IF(X28-Z28=0,"△","●")))</f>
        <v>●</v>
      </c>
      <c r="Z27" s="6"/>
      <c r="AA27" s="7"/>
      <c r="AB27" s="5" t="str">
        <f>IF(AA28="","",IF(AA28-AC28&gt;0,"○",IF(AA28-AC28=0,"△","●")))</f>
        <v>○</v>
      </c>
      <c r="AC27" s="6"/>
      <c r="AD27" s="7"/>
      <c r="AE27" s="5" t="str">
        <f>IF(AD28="","",IF(AD28-AF28&gt;0,"○",IF(AD28-AF28=0,"△","●")))</f>
        <v>●</v>
      </c>
      <c r="AF27" s="6"/>
      <c r="AG27" s="7"/>
      <c r="AH27" s="5" t="str">
        <f>IF(AG28="","",IF(AG28-AI28&gt;0,"○",IF(AG28-AI28=0,"△","●")))</f>
        <v>○</v>
      </c>
      <c r="AI27" s="6"/>
      <c r="AJ27" s="7"/>
      <c r="AK27" s="5" t="str">
        <f>IF(AJ28="","",IF(AJ28-AL28&gt;0,"○",IF(AJ28-AL28=0,"△","●")))</f>
        <v>●</v>
      </c>
      <c r="AL27" s="6"/>
      <c r="AM27" s="46"/>
      <c r="AN27" s="46"/>
      <c r="AO27" s="46"/>
      <c r="AP27" s="7"/>
      <c r="AQ27" s="5" t="str">
        <f>IF(ISBLANK(AP28),"",IF(AP28-AR28&gt;0,"○",IF(AP28-AR28=0,"△","●")))</f>
        <v>●</v>
      </c>
      <c r="AR27" s="6"/>
      <c r="AS27" s="7"/>
      <c r="AT27" s="5" t="str">
        <f>IF(ISBLANK(AS28),"",IF(AS28-AU28&gt;0,"○",IF(AS28-AU28=0,"△","●")))</f>
        <v>●</v>
      </c>
      <c r="AU27" s="6"/>
      <c r="AV27" s="73">
        <f>COUNTIF(L27:AU27,"○")*3+COUNTIF(L27:AU27,"△")*1</f>
        <v>6</v>
      </c>
      <c r="AW27" s="73"/>
      <c r="AX27" s="74">
        <f t="shared" ref="AX27" si="24">L28+O28+R28+U28+X28+AA28+AD28+AG28+AJ28+AM28+AP28+AS28</f>
        <v>13</v>
      </c>
      <c r="AY27" s="74"/>
      <c r="AZ27" s="74">
        <f t="shared" ref="AZ27" si="25">N28+Q28+T28+W28+Z28+AC28+AF28+AI28+AL28+AO28+AR28+AU28</f>
        <v>48</v>
      </c>
      <c r="BA27" s="74"/>
      <c r="BB27" s="74">
        <f t="shared" ref="BB27" si="26">AX27-AZ27</f>
        <v>-35</v>
      </c>
      <c r="BC27" s="74"/>
      <c r="BD27" s="60">
        <f>RANK(BF27,$BF$9:$BF$32)</f>
        <v>11</v>
      </c>
      <c r="BE27" s="61"/>
      <c r="BF27" s="64">
        <f>AV27*10^9+BB27*10^6+AX27*10^3-AZ27</f>
        <v>5965012952</v>
      </c>
      <c r="BG27" s="54"/>
    </row>
    <row r="28" spans="1:62" ht="20.85" customHeight="1" x14ac:dyDescent="0.7">
      <c r="A28" s="71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9">
        <f>AO10</f>
        <v>0</v>
      </c>
      <c r="M28" s="10" t="s">
        <v>23</v>
      </c>
      <c r="N28" s="11">
        <f>AM10</f>
        <v>5</v>
      </c>
      <c r="O28" s="9">
        <f>AO12</f>
        <v>0</v>
      </c>
      <c r="P28" s="10" t="s">
        <v>23</v>
      </c>
      <c r="Q28" s="11">
        <f>AM12</f>
        <v>5</v>
      </c>
      <c r="R28" s="9">
        <f>AO14</f>
        <v>3</v>
      </c>
      <c r="S28" s="10" t="s">
        <v>23</v>
      </c>
      <c r="T28" s="11">
        <f>AM14</f>
        <v>4</v>
      </c>
      <c r="U28" s="9">
        <f>AO16</f>
        <v>0</v>
      </c>
      <c r="V28" s="10" t="s">
        <v>23</v>
      </c>
      <c r="W28" s="11">
        <f>AM16</f>
        <v>1</v>
      </c>
      <c r="X28" s="9">
        <f>AO18</f>
        <v>0</v>
      </c>
      <c r="Y28" s="10" t="s">
        <v>23</v>
      </c>
      <c r="Z28" s="11">
        <f>AM18</f>
        <v>6</v>
      </c>
      <c r="AA28" s="9">
        <f>AO20</f>
        <v>3</v>
      </c>
      <c r="AB28" s="10" t="s">
        <v>23</v>
      </c>
      <c r="AC28" s="11">
        <f>AM20</f>
        <v>2</v>
      </c>
      <c r="AD28" s="9">
        <f>AO22</f>
        <v>1</v>
      </c>
      <c r="AE28" s="10" t="s">
        <v>23</v>
      </c>
      <c r="AF28" s="11">
        <f>AM22</f>
        <v>2</v>
      </c>
      <c r="AG28" s="9">
        <f>AO24</f>
        <v>3</v>
      </c>
      <c r="AH28" s="10" t="s">
        <v>23</v>
      </c>
      <c r="AI28" s="11">
        <f>AM24</f>
        <v>2</v>
      </c>
      <c r="AJ28" s="9">
        <v>0</v>
      </c>
      <c r="AK28" s="10" t="s">
        <v>23</v>
      </c>
      <c r="AL28" s="11">
        <v>14</v>
      </c>
      <c r="AM28" s="47"/>
      <c r="AN28" s="44"/>
      <c r="AO28" s="45"/>
      <c r="AP28" s="58">
        <v>3</v>
      </c>
      <c r="AQ28" s="10" t="s">
        <v>23</v>
      </c>
      <c r="AR28" s="59">
        <v>6</v>
      </c>
      <c r="AS28" s="58">
        <v>0</v>
      </c>
      <c r="AT28" s="10" t="s">
        <v>23</v>
      </c>
      <c r="AU28" s="59">
        <v>1</v>
      </c>
      <c r="AV28" s="73"/>
      <c r="AW28" s="73"/>
      <c r="AX28" s="74"/>
      <c r="AY28" s="74"/>
      <c r="AZ28" s="74"/>
      <c r="BA28" s="74"/>
      <c r="BB28" s="74"/>
      <c r="BC28" s="74"/>
      <c r="BD28" s="62"/>
      <c r="BE28" s="63"/>
      <c r="BF28" s="64"/>
      <c r="BG28" s="54"/>
    </row>
    <row r="29" spans="1:62" ht="20.85" customHeight="1" x14ac:dyDescent="0.7">
      <c r="A29" s="71" t="s">
        <v>134</v>
      </c>
      <c r="B29" s="72" t="str">
        <f>BI19</f>
        <v>長岡ビルボード2nd</v>
      </c>
      <c r="C29" s="72"/>
      <c r="D29" s="72"/>
      <c r="E29" s="72"/>
      <c r="F29" s="72"/>
      <c r="G29" s="72"/>
      <c r="H29" s="72"/>
      <c r="I29" s="72"/>
      <c r="J29" s="72"/>
      <c r="K29" s="72"/>
      <c r="L29" s="7"/>
      <c r="M29" s="5" t="str">
        <f>IF(L30="","",IF(L30-N30&gt;0,"○",IF(L30-N30=0,"△","●")))</f>
        <v>●</v>
      </c>
      <c r="N29" s="6"/>
      <c r="O29" s="7"/>
      <c r="P29" s="5" t="str">
        <f>IF(O30="","",IF(O30-Q30&gt;0,"○",IF(O30-Q30=0,"△","●")))</f>
        <v>●</v>
      </c>
      <c r="Q29" s="6"/>
      <c r="R29" s="7"/>
      <c r="S29" s="5" t="str">
        <f>IF(R30="","",IF(R30-T30&gt;0,"○",IF(R30-T30=0,"△","●")))</f>
        <v>●</v>
      </c>
      <c r="T29" s="6"/>
      <c r="U29" s="7"/>
      <c r="V29" s="5" t="str">
        <f>IF(U30="","",IF(U30-W30&gt;0,"○",IF(U30-W30=0,"△","●")))</f>
        <v>●</v>
      </c>
      <c r="W29" s="6"/>
      <c r="X29" s="7"/>
      <c r="Y29" s="5" t="str">
        <f>IF(X30="","",IF(X30-Z30&gt;0,"○",IF(X30-Z30=0,"△","●")))</f>
        <v>●</v>
      </c>
      <c r="Z29" s="6"/>
      <c r="AA29" s="7"/>
      <c r="AB29" s="5" t="str">
        <f>IF(AA30="","",IF(AA30-AC30&gt;0,"○",IF(AA30-AC30=0,"△","●")))</f>
        <v>○</v>
      </c>
      <c r="AC29" s="6"/>
      <c r="AD29" s="7"/>
      <c r="AE29" s="5" t="str">
        <f>IF(AD30="","",IF(AD30-AF30&gt;0,"○",IF(AD30-AF30=0,"△","●")))</f>
        <v>●</v>
      </c>
      <c r="AF29" s="6"/>
      <c r="AG29" s="7"/>
      <c r="AH29" s="5" t="str">
        <f>IF(AG30="","",IF(AG30-AI30&gt;0,"○",IF(AG30-AI30=0,"△","●")))</f>
        <v>○</v>
      </c>
      <c r="AI29" s="6"/>
      <c r="AJ29" s="7"/>
      <c r="AK29" s="5" t="str">
        <f>IF(AJ30="","",IF(AJ30-AL30&gt;0,"○",IF(AJ30-AL30=0,"△","●")))</f>
        <v>●</v>
      </c>
      <c r="AL29" s="6"/>
      <c r="AM29" s="7"/>
      <c r="AN29" s="5" t="str">
        <f>IF(AM30="","",IF(AM30-AO30&gt;0,"○",IF(AM30-AO30=0,"△","●")))</f>
        <v>○</v>
      </c>
      <c r="AO29" s="6"/>
      <c r="AP29" s="46"/>
      <c r="AQ29" s="46"/>
      <c r="AR29" s="46"/>
      <c r="AS29" s="7"/>
      <c r="AT29" s="5" t="str">
        <f>IF(ISBLANK(AS30),"",IF(AS30-AU30&gt;0,"○",IF(AS30-AU30=0,"△","●")))</f>
        <v>○</v>
      </c>
      <c r="AU29" s="6"/>
      <c r="AV29" s="73">
        <f>COUNTIF(L29:AU29,"○")*3+COUNTIF(L29:AU29,"△")*1</f>
        <v>12</v>
      </c>
      <c r="AW29" s="73"/>
      <c r="AX29" s="74">
        <f t="shared" ref="AX29" si="27">L30+O30+R30+U30+X30+AA30+AD30+AG30+AJ30+AM30+AP30+AS30</f>
        <v>22</v>
      </c>
      <c r="AY29" s="74"/>
      <c r="AZ29" s="74">
        <f t="shared" ref="AZ29" si="28">N30+Q30+T30+W30+Z30+AC30+AF30+AI30+AL30+AO30+AR30+AU30</f>
        <v>52</v>
      </c>
      <c r="BA29" s="74"/>
      <c r="BB29" s="74">
        <f t="shared" ref="BB29" si="29">AX29-AZ29</f>
        <v>-30</v>
      </c>
      <c r="BC29" s="74"/>
      <c r="BD29" s="60">
        <f>RANK(BF29,$BF$9:$BF$32)</f>
        <v>8</v>
      </c>
      <c r="BE29" s="61"/>
      <c r="BF29" s="64">
        <f>AV29*10^9+BB29*10^6+AX29*10^3-AZ29</f>
        <v>11970021948</v>
      </c>
      <c r="BG29" s="54"/>
    </row>
    <row r="30" spans="1:62" ht="20.85" customHeight="1" x14ac:dyDescent="0.7">
      <c r="A30" s="71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9">
        <f>AR10</f>
        <v>1</v>
      </c>
      <c r="M30" s="10" t="s">
        <v>23</v>
      </c>
      <c r="N30" s="11">
        <f>AP10</f>
        <v>2</v>
      </c>
      <c r="O30" s="9">
        <f>AR12</f>
        <v>1</v>
      </c>
      <c r="P30" s="10" t="s">
        <v>23</v>
      </c>
      <c r="Q30" s="11">
        <f>AP12</f>
        <v>6</v>
      </c>
      <c r="R30" s="9">
        <f>AR14</f>
        <v>0</v>
      </c>
      <c r="S30" s="10" t="s">
        <v>23</v>
      </c>
      <c r="T30" s="11">
        <f>AP14</f>
        <v>9</v>
      </c>
      <c r="U30" s="9">
        <f>AR16</f>
        <v>0</v>
      </c>
      <c r="V30" s="10" t="s">
        <v>23</v>
      </c>
      <c r="W30" s="11">
        <f>AP16</f>
        <v>7</v>
      </c>
      <c r="X30" s="9">
        <f>AR18</f>
        <v>0</v>
      </c>
      <c r="Y30" s="10" t="s">
        <v>23</v>
      </c>
      <c r="Z30" s="11">
        <f>AP18</f>
        <v>10</v>
      </c>
      <c r="AA30" s="9">
        <f>AR20</f>
        <v>6</v>
      </c>
      <c r="AB30" s="10" t="s">
        <v>23</v>
      </c>
      <c r="AC30" s="11">
        <f>AP20</f>
        <v>3</v>
      </c>
      <c r="AD30" s="9">
        <f>AR22</f>
        <v>1</v>
      </c>
      <c r="AE30" s="10" t="s">
        <v>23</v>
      </c>
      <c r="AF30" s="11">
        <f>AP22</f>
        <v>10</v>
      </c>
      <c r="AG30" s="9">
        <f>AR24</f>
        <v>2</v>
      </c>
      <c r="AH30" s="10" t="s">
        <v>23</v>
      </c>
      <c r="AI30" s="11">
        <f>AP24</f>
        <v>0</v>
      </c>
      <c r="AJ30" s="9">
        <f>AR26</f>
        <v>0</v>
      </c>
      <c r="AK30" s="10" t="s">
        <v>23</v>
      </c>
      <c r="AL30" s="11">
        <f>AP26</f>
        <v>2</v>
      </c>
      <c r="AM30" s="9">
        <f>AR28</f>
        <v>6</v>
      </c>
      <c r="AN30" s="10" t="s">
        <v>23</v>
      </c>
      <c r="AO30" s="11">
        <f>AP28</f>
        <v>3</v>
      </c>
      <c r="AP30" s="47"/>
      <c r="AQ30" s="44"/>
      <c r="AR30" s="45"/>
      <c r="AS30" s="58">
        <v>5</v>
      </c>
      <c r="AT30" s="10" t="s">
        <v>23</v>
      </c>
      <c r="AU30" s="59">
        <v>0</v>
      </c>
      <c r="AV30" s="73"/>
      <c r="AW30" s="73"/>
      <c r="AX30" s="74"/>
      <c r="AY30" s="74"/>
      <c r="AZ30" s="74"/>
      <c r="BA30" s="74"/>
      <c r="BB30" s="74"/>
      <c r="BC30" s="74"/>
      <c r="BD30" s="62"/>
      <c r="BE30" s="63"/>
      <c r="BF30" s="64"/>
      <c r="BG30" s="54"/>
    </row>
    <row r="31" spans="1:62" ht="20.85" customHeight="1" x14ac:dyDescent="0.7">
      <c r="A31" s="71" t="s">
        <v>135</v>
      </c>
      <c r="B31" s="72" t="str">
        <f>BI20</f>
        <v>長岡JYFC3rd</v>
      </c>
      <c r="C31" s="72"/>
      <c r="D31" s="72"/>
      <c r="E31" s="72"/>
      <c r="F31" s="72"/>
      <c r="G31" s="72"/>
      <c r="H31" s="72"/>
      <c r="I31" s="72"/>
      <c r="J31" s="72"/>
      <c r="K31" s="72"/>
      <c r="L31" s="7"/>
      <c r="M31" s="5" t="str">
        <f>IF(L32="","",IF(L32-N32&gt;0,"○",IF(L32-N32=0,"△","●")))</f>
        <v>●</v>
      </c>
      <c r="N31" s="6"/>
      <c r="O31" s="7"/>
      <c r="P31" s="5" t="str">
        <f>IF(O32="","",IF(O32-Q32&gt;0,"○",IF(O32-Q32=0,"△","●")))</f>
        <v>●</v>
      </c>
      <c r="Q31" s="6"/>
      <c r="R31" s="7"/>
      <c r="S31" s="5" t="str">
        <f>IF(R32="","",IF(R32-T32&gt;0,"○",IF(R32-T32=0,"△","●")))</f>
        <v>○</v>
      </c>
      <c r="T31" s="6"/>
      <c r="U31" s="7"/>
      <c r="V31" s="5" t="str">
        <f>IF(U32="","",IF(U32-W32&gt;0,"○",IF(U32-W32=0,"△","●")))</f>
        <v>○</v>
      </c>
      <c r="W31" s="6"/>
      <c r="X31" s="7"/>
      <c r="Y31" s="5" t="str">
        <f>IF(X32="","",IF(X32-Z32&gt;0,"○",IF(X32-Z32=0,"△","●")))</f>
        <v>●</v>
      </c>
      <c r="Z31" s="6"/>
      <c r="AA31" s="7"/>
      <c r="AB31" s="5" t="str">
        <f>IF(AA32="","",IF(AA32-AC32&gt;0,"○",IF(AA32-AC32=0,"△","●")))</f>
        <v>●</v>
      </c>
      <c r="AC31" s="6"/>
      <c r="AD31" s="7"/>
      <c r="AE31" s="5" t="str">
        <f>IF(AD32="","",IF(AD32-AF32&gt;0,"○",IF(AD32-AF32=0,"△","●")))</f>
        <v>○</v>
      </c>
      <c r="AF31" s="6"/>
      <c r="AG31" s="7"/>
      <c r="AH31" s="5" t="str">
        <f>IF(AG32="","",IF(AG32-AI32&gt;0,"○",IF(AG32-AI32=0,"△","●")))</f>
        <v>○</v>
      </c>
      <c r="AI31" s="6"/>
      <c r="AJ31" s="7"/>
      <c r="AK31" s="5" t="str">
        <f>IF(AJ32="","",IF(AJ32-AL32&gt;0,"○",IF(AJ32-AL32=0,"△","●")))</f>
        <v>●</v>
      </c>
      <c r="AL31" s="6"/>
      <c r="AM31" s="7"/>
      <c r="AN31" s="5" t="str">
        <f>IF(AM32="","",IF(AM32-AO32&gt;0,"○",IF(AM32-AO32=0,"△","●")))</f>
        <v>○</v>
      </c>
      <c r="AO31" s="6"/>
      <c r="AP31" s="7"/>
      <c r="AQ31" s="5" t="str">
        <f>IF(AP32="","",IF(AP32-AR32&gt;0,"○",IF(AP32-AR32=0,"△","●")))</f>
        <v>●</v>
      </c>
      <c r="AR31" s="6"/>
      <c r="AS31" s="46"/>
      <c r="AT31" s="46"/>
      <c r="AU31" s="46"/>
      <c r="AV31" s="73">
        <f>COUNTIF(L31:AU31,"○")*3+COUNTIF(L31:AU31,"△")*1</f>
        <v>15</v>
      </c>
      <c r="AW31" s="73"/>
      <c r="AX31" s="74">
        <f t="shared" ref="AX31" si="30">L32+O32+R32+U32+X32+AA32+AD32+AG32+AJ32+AM32+AP32+AS32</f>
        <v>19</v>
      </c>
      <c r="AY31" s="74"/>
      <c r="AZ31" s="74">
        <f t="shared" ref="AZ31" si="31">N32+Q32+T32+W32+Z32+AC32+AF32+AI32+AL32+AO32+AR32+AU32</f>
        <v>56</v>
      </c>
      <c r="BA31" s="74"/>
      <c r="BB31" s="74">
        <f t="shared" ref="BB31" si="32">AX31-AZ31</f>
        <v>-37</v>
      </c>
      <c r="BC31" s="74"/>
      <c r="BD31" s="65">
        <f>RANK(BF31,$BF$9:$BF$32)</f>
        <v>6</v>
      </c>
      <c r="BE31" s="66"/>
      <c r="BF31" s="67">
        <f>AV31*10^9+BB31*10^6+AX31*10^3-AZ31</f>
        <v>14963018944</v>
      </c>
      <c r="BG31" s="54"/>
    </row>
    <row r="32" spans="1:62" ht="20.85" customHeight="1" x14ac:dyDescent="0.7">
      <c r="A32" s="71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9">
        <f>AU10</f>
        <v>1</v>
      </c>
      <c r="M32" s="10" t="s">
        <v>23</v>
      </c>
      <c r="N32" s="11">
        <f>AS10</f>
        <v>3</v>
      </c>
      <c r="O32" s="9">
        <f>AU12</f>
        <v>1</v>
      </c>
      <c r="P32" s="10" t="s">
        <v>23</v>
      </c>
      <c r="Q32" s="11">
        <f>AS12</f>
        <v>6</v>
      </c>
      <c r="R32" s="9">
        <f>AU14</f>
        <v>4</v>
      </c>
      <c r="S32" s="10" t="s">
        <v>23</v>
      </c>
      <c r="T32" s="11">
        <f>AS14</f>
        <v>1</v>
      </c>
      <c r="U32" s="9">
        <f>AU16</f>
        <v>2</v>
      </c>
      <c r="V32" s="10" t="s">
        <v>23</v>
      </c>
      <c r="W32" s="11">
        <f>AS16</f>
        <v>0</v>
      </c>
      <c r="X32" s="9">
        <f>AU18</f>
        <v>0</v>
      </c>
      <c r="Y32" s="10" t="s">
        <v>23</v>
      </c>
      <c r="Z32" s="11">
        <f>AS18</f>
        <v>18</v>
      </c>
      <c r="AA32" s="9">
        <f>AU20</f>
        <v>3</v>
      </c>
      <c r="AB32" s="10" t="s">
        <v>23</v>
      </c>
      <c r="AC32" s="11">
        <f>AS20</f>
        <v>5</v>
      </c>
      <c r="AD32" s="9">
        <f>AU22</f>
        <v>3</v>
      </c>
      <c r="AE32" s="10" t="s">
        <v>23</v>
      </c>
      <c r="AF32" s="11">
        <f>AS22</f>
        <v>1</v>
      </c>
      <c r="AG32" s="9">
        <f>AU24</f>
        <v>4</v>
      </c>
      <c r="AH32" s="10" t="s">
        <v>23</v>
      </c>
      <c r="AI32" s="11">
        <f>AS24</f>
        <v>0</v>
      </c>
      <c r="AJ32" s="9">
        <f>AU26</f>
        <v>0</v>
      </c>
      <c r="AK32" s="10" t="s">
        <v>23</v>
      </c>
      <c r="AL32" s="11">
        <f>AS26</f>
        <v>17</v>
      </c>
      <c r="AM32" s="9">
        <f>AU28</f>
        <v>1</v>
      </c>
      <c r="AN32" s="10" t="s">
        <v>23</v>
      </c>
      <c r="AO32" s="11">
        <f>AS28</f>
        <v>0</v>
      </c>
      <c r="AP32" s="9">
        <f>AU30</f>
        <v>0</v>
      </c>
      <c r="AQ32" s="10"/>
      <c r="AR32" s="11">
        <f>AS30</f>
        <v>5</v>
      </c>
      <c r="AS32" s="47"/>
      <c r="AT32" s="44"/>
      <c r="AU32" s="45"/>
      <c r="AV32" s="73"/>
      <c r="AW32" s="73"/>
      <c r="AX32" s="74"/>
      <c r="AY32" s="74"/>
      <c r="AZ32" s="74"/>
      <c r="BA32" s="74"/>
      <c r="BB32" s="74"/>
      <c r="BC32" s="74"/>
      <c r="BD32" s="62"/>
      <c r="BE32" s="63"/>
      <c r="BF32" s="67"/>
      <c r="BG32" s="54"/>
    </row>
    <row r="36" spans="48:57" x14ac:dyDescent="0.7">
      <c r="AV36" s="69" t="s">
        <v>142</v>
      </c>
      <c r="AW36" s="70"/>
      <c r="AX36" s="70"/>
      <c r="AY36" s="70"/>
      <c r="AZ36" s="70"/>
      <c r="BA36" s="70"/>
      <c r="BB36" s="70"/>
      <c r="BC36" s="70"/>
      <c r="BD36" s="70"/>
      <c r="BE36" s="70"/>
    </row>
    <row r="37" spans="48:57" x14ac:dyDescent="0.7">
      <c r="AV37" s="70"/>
      <c r="AW37" s="70"/>
      <c r="AX37" s="70"/>
      <c r="AY37" s="70"/>
      <c r="AZ37" s="70"/>
      <c r="BA37" s="70"/>
      <c r="BB37" s="70"/>
      <c r="BC37" s="70"/>
      <c r="BD37" s="70"/>
      <c r="BE37" s="70"/>
    </row>
  </sheetData>
  <mergeCells count="116">
    <mergeCell ref="BF21:BF22"/>
    <mergeCell ref="BF23:BF24"/>
    <mergeCell ref="BF25:BF26"/>
    <mergeCell ref="BF27:BF28"/>
    <mergeCell ref="BF29:BF30"/>
    <mergeCell ref="BF31:BF32"/>
    <mergeCell ref="BF9:BF10"/>
    <mergeCell ref="BF11:BF12"/>
    <mergeCell ref="BF13:BF14"/>
    <mergeCell ref="BF15:BF16"/>
    <mergeCell ref="BF17:BF18"/>
    <mergeCell ref="BF19:BF20"/>
    <mergeCell ref="BD11:BE12"/>
    <mergeCell ref="AV13:AW14"/>
    <mergeCell ref="AX13:AY14"/>
    <mergeCell ref="AZ13:BA14"/>
    <mergeCell ref="BB13:BC14"/>
    <mergeCell ref="BD13:BE14"/>
    <mergeCell ref="AV25:AW26"/>
    <mergeCell ref="AX25:AY26"/>
    <mergeCell ref="AZ25:BA26"/>
    <mergeCell ref="BB25:BC26"/>
    <mergeCell ref="AV17:AW18"/>
    <mergeCell ref="AX17:AY18"/>
    <mergeCell ref="AZ17:BA18"/>
    <mergeCell ref="BB17:BC18"/>
    <mergeCell ref="AV21:AW22"/>
    <mergeCell ref="AX21:AY22"/>
    <mergeCell ref="AZ21:BA22"/>
    <mergeCell ref="BB21:BC22"/>
    <mergeCell ref="BD25:BE26"/>
    <mergeCell ref="BD21:BE22"/>
    <mergeCell ref="AA8:AC8"/>
    <mergeCell ref="AD8:AF8"/>
    <mergeCell ref="AG8:AI8"/>
    <mergeCell ref="AX8:AY8"/>
    <mergeCell ref="AV8:AW8"/>
    <mergeCell ref="BB8:BC8"/>
    <mergeCell ref="A11:A12"/>
    <mergeCell ref="A8:K8"/>
    <mergeCell ref="B11:K12"/>
    <mergeCell ref="L8:N8"/>
    <mergeCell ref="O8:Q8"/>
    <mergeCell ref="R8:T8"/>
    <mergeCell ref="U8:W8"/>
    <mergeCell ref="X8:Z8"/>
    <mergeCell ref="AZ8:BA8"/>
    <mergeCell ref="AV11:AW12"/>
    <mergeCell ref="AX11:AY12"/>
    <mergeCell ref="AZ11:BA12"/>
    <mergeCell ref="BB11:BC12"/>
    <mergeCell ref="BD29:BE30"/>
    <mergeCell ref="A31:A32"/>
    <mergeCell ref="B31:K32"/>
    <mergeCell ref="AV31:AW32"/>
    <mergeCell ref="AX31:AY32"/>
    <mergeCell ref="AZ31:BA32"/>
    <mergeCell ref="BB31:BC32"/>
    <mergeCell ref="BD31:BE32"/>
    <mergeCell ref="A29:A30"/>
    <mergeCell ref="B29:K30"/>
    <mergeCell ref="AV29:AW30"/>
    <mergeCell ref="AX29:AY30"/>
    <mergeCell ref="AZ29:BA30"/>
    <mergeCell ref="BB29:BC30"/>
    <mergeCell ref="A27:A28"/>
    <mergeCell ref="B27:K28"/>
    <mergeCell ref="AV27:AW28"/>
    <mergeCell ref="AX27:AY28"/>
    <mergeCell ref="AZ27:BA28"/>
    <mergeCell ref="BB27:BC28"/>
    <mergeCell ref="BD27:BE28"/>
    <mergeCell ref="A25:A26"/>
    <mergeCell ref="B25:K26"/>
    <mergeCell ref="A23:A24"/>
    <mergeCell ref="B23:K24"/>
    <mergeCell ref="AV23:AW24"/>
    <mergeCell ref="AX23:AY24"/>
    <mergeCell ref="AZ23:BA24"/>
    <mergeCell ref="BB23:BC24"/>
    <mergeCell ref="BD23:BE24"/>
    <mergeCell ref="A21:A22"/>
    <mergeCell ref="B21:K22"/>
    <mergeCell ref="A19:A20"/>
    <mergeCell ref="B19:K20"/>
    <mergeCell ref="AV19:AW20"/>
    <mergeCell ref="AX19:AY20"/>
    <mergeCell ref="AZ19:BA20"/>
    <mergeCell ref="BB19:BC20"/>
    <mergeCell ref="BD19:BE20"/>
    <mergeCell ref="A17:A18"/>
    <mergeCell ref="B17:K18"/>
    <mergeCell ref="D3:AX6"/>
    <mergeCell ref="AV36:BE37"/>
    <mergeCell ref="BD8:BE8"/>
    <mergeCell ref="A9:A10"/>
    <mergeCell ref="B9:K10"/>
    <mergeCell ref="AV9:AW10"/>
    <mergeCell ref="AX9:AY10"/>
    <mergeCell ref="AZ9:BA10"/>
    <mergeCell ref="BB9:BC10"/>
    <mergeCell ref="BD9:BE10"/>
    <mergeCell ref="AJ8:AL8"/>
    <mergeCell ref="AM8:AO8"/>
    <mergeCell ref="AP8:AR8"/>
    <mergeCell ref="AS8:AU8"/>
    <mergeCell ref="A15:A16"/>
    <mergeCell ref="B15:K16"/>
    <mergeCell ref="AV15:AW16"/>
    <mergeCell ref="AX15:AY16"/>
    <mergeCell ref="AZ15:BA16"/>
    <mergeCell ref="BB15:BC16"/>
    <mergeCell ref="BD15:BE16"/>
    <mergeCell ref="A13:A14"/>
    <mergeCell ref="B13:K14"/>
    <mergeCell ref="BD17:BE18"/>
  </mergeCells>
  <phoneticPr fontId="2"/>
  <pageMargins left="0.7" right="0.7" top="0.75" bottom="0.75" header="0.3" footer="0.3"/>
  <pageSetup paperSize="9" scale="66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R42"/>
  <sheetViews>
    <sheetView view="pageBreakPreview" topLeftCell="D1" zoomScale="60" zoomScaleNormal="100" workbookViewId="0">
      <selection activeCell="Q25" sqref="Q25"/>
    </sheetView>
  </sheetViews>
  <sheetFormatPr defaultColWidth="8.3125" defaultRowHeight="17.649999999999999" x14ac:dyDescent="0.7"/>
  <cols>
    <col min="1" max="1" width="11.75" style="14" hidden="1" customWidth="1"/>
    <col min="2" max="3" width="8.4375" style="14" hidden="1" customWidth="1"/>
    <col min="4" max="4" width="1.375" style="14" customWidth="1"/>
    <col min="5" max="5" width="9.8125" style="14" bestFit="1" customWidth="1"/>
    <col min="6" max="6" width="8.9375" style="14" customWidth="1"/>
    <col min="7" max="7" width="18.375" style="14" customWidth="1"/>
    <col min="8" max="8" width="8.6875" style="14" customWidth="1"/>
    <col min="9" max="9" width="15.4375" style="14" customWidth="1"/>
    <col min="10" max="10" width="6.125" style="14" customWidth="1"/>
    <col min="11" max="11" width="9.4375" style="14" customWidth="1"/>
    <col min="12" max="12" width="18.5" style="14" customWidth="1"/>
    <col min="13" max="14" width="8.4375" style="14" hidden="1" customWidth="1"/>
    <col min="15" max="15" width="11.125" style="14" hidden="1" customWidth="1"/>
    <col min="16" max="16" width="8.3125" style="14"/>
    <col min="17" max="17" width="11.875" style="14" customWidth="1"/>
    <col min="18" max="16384" width="8.3125" style="14"/>
  </cols>
  <sheetData>
    <row r="1" spans="1:18" ht="19.899999999999999" x14ac:dyDescent="0.7">
      <c r="A1" s="14" t="s">
        <v>13</v>
      </c>
      <c r="B1" s="14">
        <v>16</v>
      </c>
      <c r="C1" s="14" t="s">
        <v>28</v>
      </c>
      <c r="E1" s="16" t="s">
        <v>64</v>
      </c>
      <c r="F1" s="16"/>
      <c r="G1" s="17"/>
      <c r="H1" s="17"/>
      <c r="I1" s="18"/>
      <c r="J1" s="18"/>
      <c r="K1" s="18"/>
      <c r="L1" s="19"/>
    </row>
    <row r="2" spans="1:18" x14ac:dyDescent="0.7">
      <c r="A2" s="14" t="s">
        <v>29</v>
      </c>
      <c r="B2" s="14">
        <v>15</v>
      </c>
      <c r="C2" s="14" t="s">
        <v>28</v>
      </c>
      <c r="E2" s="20"/>
      <c r="F2" s="20"/>
      <c r="G2" s="20"/>
      <c r="H2" s="20"/>
      <c r="I2" s="39"/>
      <c r="K2" s="38"/>
      <c r="L2" s="40">
        <f ca="1">NOW()</f>
        <v>43037.536167013888</v>
      </c>
    </row>
    <row r="3" spans="1:18" ht="31.9" x14ac:dyDescent="0.7">
      <c r="A3" s="15">
        <v>41504</v>
      </c>
      <c r="E3" s="21" t="s">
        <v>30</v>
      </c>
      <c r="F3" s="21" t="s">
        <v>31</v>
      </c>
      <c r="G3" s="21" t="s">
        <v>1</v>
      </c>
      <c r="H3" s="22" t="s">
        <v>67</v>
      </c>
      <c r="I3" s="21" t="s">
        <v>32</v>
      </c>
      <c r="J3" s="22" t="s">
        <v>33</v>
      </c>
      <c r="K3" s="21" t="s">
        <v>35</v>
      </c>
      <c r="L3" s="21" t="s">
        <v>36</v>
      </c>
      <c r="N3" s="23" t="s">
        <v>37</v>
      </c>
      <c r="O3" s="24" t="s">
        <v>34</v>
      </c>
    </row>
    <row r="4" spans="1:18" x14ac:dyDescent="0.7">
      <c r="A4" s="14" t="s">
        <v>38</v>
      </c>
      <c r="B4" s="14">
        <v>2</v>
      </c>
      <c r="C4" s="14" t="s">
        <v>28</v>
      </c>
      <c r="E4" s="27">
        <v>42848</v>
      </c>
      <c r="F4" s="28"/>
      <c r="G4" s="33" t="s">
        <v>26</v>
      </c>
      <c r="H4" s="30">
        <v>10</v>
      </c>
      <c r="I4" s="30" t="s">
        <v>65</v>
      </c>
      <c r="J4" s="31"/>
      <c r="K4" s="30" t="s">
        <v>47</v>
      </c>
      <c r="L4" s="26"/>
      <c r="N4" s="25" t="s">
        <v>40</v>
      </c>
      <c r="O4" s="24" t="s">
        <v>39</v>
      </c>
    </row>
    <row r="5" spans="1:18" x14ac:dyDescent="0.7">
      <c r="A5" s="14" t="s">
        <v>41</v>
      </c>
      <c r="B5" s="14">
        <v>2</v>
      </c>
      <c r="C5" s="14" t="s">
        <v>28</v>
      </c>
      <c r="E5" s="27">
        <v>42854</v>
      </c>
      <c r="F5" s="28"/>
      <c r="G5" s="29" t="s">
        <v>66</v>
      </c>
      <c r="H5" s="30">
        <v>6</v>
      </c>
      <c r="I5" s="30" t="s">
        <v>68</v>
      </c>
      <c r="J5" s="34"/>
      <c r="K5" s="35" t="s">
        <v>43</v>
      </c>
      <c r="L5" s="26"/>
      <c r="N5" s="25" t="s">
        <v>42</v>
      </c>
      <c r="O5" s="24" t="s">
        <v>43</v>
      </c>
      <c r="Q5" s="14" t="s">
        <v>77</v>
      </c>
    </row>
    <row r="6" spans="1:18" x14ac:dyDescent="0.7">
      <c r="A6" s="14" t="s">
        <v>44</v>
      </c>
      <c r="B6" s="14" t="s">
        <v>45</v>
      </c>
      <c r="C6" s="14" t="s">
        <v>46</v>
      </c>
      <c r="E6" s="27">
        <v>42854</v>
      </c>
      <c r="F6" s="28"/>
      <c r="G6" s="29" t="s">
        <v>115</v>
      </c>
      <c r="H6" s="30">
        <v>7</v>
      </c>
      <c r="I6" s="30" t="s">
        <v>114</v>
      </c>
      <c r="J6" s="34"/>
      <c r="K6" s="35" t="s">
        <v>43</v>
      </c>
      <c r="L6" s="26"/>
      <c r="N6" s="25" t="s">
        <v>48</v>
      </c>
      <c r="O6" s="24" t="s">
        <v>49</v>
      </c>
      <c r="Q6" s="14" t="s">
        <v>69</v>
      </c>
      <c r="R6" s="14" t="s">
        <v>86</v>
      </c>
    </row>
    <row r="7" spans="1:18" x14ac:dyDescent="0.7">
      <c r="E7" s="27">
        <v>42855</v>
      </c>
      <c r="F7" s="28"/>
      <c r="G7" s="29" t="s">
        <v>101</v>
      </c>
      <c r="H7" s="30">
        <v>12</v>
      </c>
      <c r="I7" s="30" t="s">
        <v>103</v>
      </c>
      <c r="J7" s="31"/>
      <c r="K7" s="30" t="s">
        <v>39</v>
      </c>
      <c r="L7" s="26"/>
      <c r="N7" s="25" t="s">
        <v>50</v>
      </c>
      <c r="O7" s="24" t="s">
        <v>51</v>
      </c>
      <c r="Q7" s="14" t="s">
        <v>70</v>
      </c>
      <c r="R7" s="14" t="s">
        <v>87</v>
      </c>
    </row>
    <row r="8" spans="1:18" x14ac:dyDescent="0.7">
      <c r="E8" s="27">
        <v>42855</v>
      </c>
      <c r="F8" s="28"/>
      <c r="G8" s="29" t="s">
        <v>101</v>
      </c>
      <c r="H8" s="30">
        <v>11</v>
      </c>
      <c r="I8" s="30" t="s">
        <v>105</v>
      </c>
      <c r="J8" s="31"/>
      <c r="K8" s="30" t="s">
        <v>39</v>
      </c>
      <c r="L8" s="26"/>
      <c r="N8" s="25"/>
      <c r="O8" s="24" t="s">
        <v>47</v>
      </c>
      <c r="Q8" s="14" t="s">
        <v>71</v>
      </c>
      <c r="R8" s="14" t="s">
        <v>88</v>
      </c>
    </row>
    <row r="9" spans="1:18" x14ac:dyDescent="0.7">
      <c r="E9" s="27">
        <v>42855</v>
      </c>
      <c r="F9" s="28"/>
      <c r="G9" s="29" t="s">
        <v>101</v>
      </c>
      <c r="H9" s="30">
        <v>18</v>
      </c>
      <c r="I9" s="30" t="s">
        <v>106</v>
      </c>
      <c r="J9" s="31"/>
      <c r="K9" s="30" t="s">
        <v>39</v>
      </c>
      <c r="L9" s="26"/>
      <c r="N9" s="25"/>
      <c r="O9" s="24" t="s">
        <v>52</v>
      </c>
      <c r="Q9" s="14" t="s">
        <v>72</v>
      </c>
      <c r="R9" s="14" t="s">
        <v>89</v>
      </c>
    </row>
    <row r="10" spans="1:18" x14ac:dyDescent="0.7">
      <c r="E10" s="27">
        <v>42855</v>
      </c>
      <c r="F10" s="28"/>
      <c r="G10" s="29" t="s">
        <v>101</v>
      </c>
      <c r="H10" s="30">
        <v>7</v>
      </c>
      <c r="I10" s="30" t="s">
        <v>107</v>
      </c>
      <c r="J10" s="31"/>
      <c r="K10" s="30" t="s">
        <v>39</v>
      </c>
      <c r="L10" s="26"/>
      <c r="N10" s="25"/>
      <c r="O10" s="24" t="s">
        <v>53</v>
      </c>
      <c r="Q10" s="14" t="s">
        <v>73</v>
      </c>
      <c r="R10" s="14" t="s">
        <v>90</v>
      </c>
    </row>
    <row r="11" spans="1:18" x14ac:dyDescent="0.7">
      <c r="E11" s="27">
        <v>42855</v>
      </c>
      <c r="F11" s="28"/>
      <c r="G11" s="29" t="s">
        <v>102</v>
      </c>
      <c r="H11" s="30">
        <v>5</v>
      </c>
      <c r="I11" s="30" t="s">
        <v>104</v>
      </c>
      <c r="J11" s="31"/>
      <c r="K11" s="30" t="s">
        <v>39</v>
      </c>
      <c r="L11" s="26"/>
      <c r="N11" s="25"/>
      <c r="O11" s="24" t="s">
        <v>54</v>
      </c>
      <c r="Q11" s="14" t="s">
        <v>74</v>
      </c>
      <c r="R11" s="14" t="s">
        <v>91</v>
      </c>
    </row>
    <row r="12" spans="1:18" x14ac:dyDescent="0.7">
      <c r="E12" s="27">
        <v>42889</v>
      </c>
      <c r="F12" s="28"/>
      <c r="G12" s="29" t="s">
        <v>26</v>
      </c>
      <c r="H12" s="30">
        <v>9</v>
      </c>
      <c r="I12" s="30" t="s">
        <v>108</v>
      </c>
      <c r="J12" s="31"/>
      <c r="K12" s="30" t="s">
        <v>39</v>
      </c>
      <c r="L12" s="26"/>
      <c r="N12" s="25"/>
      <c r="O12" s="24" t="s">
        <v>55</v>
      </c>
      <c r="Q12" s="14" t="s">
        <v>75</v>
      </c>
      <c r="R12" s="14" t="s">
        <v>92</v>
      </c>
    </row>
    <row r="13" spans="1:18" x14ac:dyDescent="0.7">
      <c r="E13" s="52">
        <v>42889</v>
      </c>
      <c r="F13" s="53"/>
      <c r="G13" s="48" t="s">
        <v>26</v>
      </c>
      <c r="H13" s="49">
        <v>10</v>
      </c>
      <c r="I13" s="49" t="s">
        <v>65</v>
      </c>
      <c r="J13" s="50"/>
      <c r="K13" s="49" t="s">
        <v>39</v>
      </c>
      <c r="L13" s="51" t="s">
        <v>109</v>
      </c>
      <c r="N13" s="24"/>
      <c r="O13" s="24" t="s">
        <v>56</v>
      </c>
      <c r="Q13" s="14" t="s">
        <v>76</v>
      </c>
      <c r="R13" s="14" t="s">
        <v>93</v>
      </c>
    </row>
    <row r="14" spans="1:18" x14ac:dyDescent="0.7">
      <c r="E14" s="27">
        <v>42889</v>
      </c>
      <c r="F14" s="28"/>
      <c r="G14" s="29" t="s">
        <v>110</v>
      </c>
      <c r="H14" s="30"/>
      <c r="I14" s="30" t="s">
        <v>111</v>
      </c>
      <c r="J14" s="31"/>
      <c r="K14" s="30" t="s">
        <v>47</v>
      </c>
      <c r="L14" s="26"/>
      <c r="N14" s="24"/>
      <c r="O14" s="24" t="s">
        <v>57</v>
      </c>
      <c r="Q14" s="14" t="s">
        <v>78</v>
      </c>
    </row>
    <row r="15" spans="1:18" x14ac:dyDescent="0.7">
      <c r="E15" s="27">
        <v>42890</v>
      </c>
      <c r="F15" s="28"/>
      <c r="G15" s="29" t="s">
        <v>112</v>
      </c>
      <c r="H15" s="30">
        <v>11</v>
      </c>
      <c r="I15" s="30" t="s">
        <v>113</v>
      </c>
      <c r="J15" s="31"/>
      <c r="K15" s="30" t="s">
        <v>39</v>
      </c>
      <c r="L15" s="26"/>
      <c r="N15" s="24"/>
      <c r="O15" s="24" t="s">
        <v>58</v>
      </c>
      <c r="Q15" s="37" t="s">
        <v>79</v>
      </c>
      <c r="R15" s="14" t="s">
        <v>94</v>
      </c>
    </row>
    <row r="16" spans="1:18" x14ac:dyDescent="0.7">
      <c r="E16" s="27">
        <v>42911</v>
      </c>
      <c r="F16" s="28"/>
      <c r="G16" s="29" t="s">
        <v>116</v>
      </c>
      <c r="H16" s="30">
        <v>26</v>
      </c>
      <c r="I16" s="30" t="s">
        <v>117</v>
      </c>
      <c r="J16" s="31"/>
      <c r="K16" s="30" t="s">
        <v>49</v>
      </c>
      <c r="L16" s="26"/>
      <c r="M16" s="26" t="s">
        <v>59</v>
      </c>
      <c r="N16" s="26" t="s">
        <v>59</v>
      </c>
      <c r="O16" s="26" t="s">
        <v>59</v>
      </c>
      <c r="Q16" s="36" t="s">
        <v>80</v>
      </c>
      <c r="R16" s="14" t="s">
        <v>95</v>
      </c>
    </row>
    <row r="17" spans="5:18" x14ac:dyDescent="0.7">
      <c r="E17" s="27">
        <v>42918</v>
      </c>
      <c r="F17" s="28"/>
      <c r="G17" s="29" t="s">
        <v>118</v>
      </c>
      <c r="H17" s="30" t="s">
        <v>119</v>
      </c>
      <c r="I17" s="30"/>
      <c r="J17" s="31"/>
      <c r="K17" s="35" t="s">
        <v>43</v>
      </c>
      <c r="L17" s="26"/>
      <c r="N17" s="24"/>
      <c r="O17" s="24" t="s">
        <v>60</v>
      </c>
      <c r="Q17" s="36" t="s">
        <v>81</v>
      </c>
      <c r="R17" s="14" t="s">
        <v>96</v>
      </c>
    </row>
    <row r="18" spans="5:18" x14ac:dyDescent="0.7">
      <c r="E18" s="27">
        <v>42953</v>
      </c>
      <c r="F18" s="28"/>
      <c r="G18" s="29" t="s">
        <v>101</v>
      </c>
      <c r="H18" s="30">
        <v>14</v>
      </c>
      <c r="I18" s="30"/>
      <c r="J18" s="31"/>
      <c r="K18" s="30" t="s">
        <v>39</v>
      </c>
      <c r="L18" s="26"/>
      <c r="N18" s="24"/>
      <c r="O18" s="24" t="s">
        <v>61</v>
      </c>
      <c r="Q18" s="36" t="s">
        <v>82</v>
      </c>
      <c r="R18" s="14" t="s">
        <v>97</v>
      </c>
    </row>
    <row r="19" spans="5:18" x14ac:dyDescent="0.7">
      <c r="E19" s="27">
        <v>42953</v>
      </c>
      <c r="F19" s="28"/>
      <c r="G19" s="29" t="s">
        <v>101</v>
      </c>
      <c r="H19" s="30">
        <v>13</v>
      </c>
      <c r="I19" s="30"/>
      <c r="J19" s="31"/>
      <c r="K19" s="30" t="s">
        <v>39</v>
      </c>
      <c r="L19" s="26"/>
      <c r="N19" s="24"/>
      <c r="O19" s="24" t="s">
        <v>62</v>
      </c>
      <c r="Q19" s="36" t="s">
        <v>83</v>
      </c>
      <c r="R19" s="14" t="s">
        <v>98</v>
      </c>
    </row>
    <row r="20" spans="5:18" x14ac:dyDescent="0.7">
      <c r="E20" s="27">
        <v>42996</v>
      </c>
      <c r="F20" s="28"/>
      <c r="G20" s="29" t="s">
        <v>120</v>
      </c>
      <c r="H20" s="30">
        <v>9</v>
      </c>
      <c r="I20" s="30" t="s">
        <v>122</v>
      </c>
      <c r="J20" s="31"/>
      <c r="K20" s="30" t="s">
        <v>49</v>
      </c>
      <c r="L20" s="26"/>
      <c r="N20" s="24"/>
      <c r="O20" s="24" t="s">
        <v>63</v>
      </c>
      <c r="Q20" s="36" t="s">
        <v>84</v>
      </c>
      <c r="R20" s="14" t="s">
        <v>99</v>
      </c>
    </row>
    <row r="21" spans="5:18" x14ac:dyDescent="0.7">
      <c r="E21" s="27">
        <v>43002</v>
      </c>
      <c r="F21" s="28"/>
      <c r="G21" s="29" t="s">
        <v>27</v>
      </c>
      <c r="H21" s="30">
        <v>9</v>
      </c>
      <c r="I21" s="30" t="s">
        <v>121</v>
      </c>
      <c r="J21" s="31"/>
      <c r="K21" s="35" t="s">
        <v>43</v>
      </c>
      <c r="L21" s="26"/>
      <c r="N21" s="24"/>
      <c r="O21" s="24" t="s">
        <v>46</v>
      </c>
      <c r="Q21" s="36" t="s">
        <v>85</v>
      </c>
      <c r="R21" s="14" t="s">
        <v>100</v>
      </c>
    </row>
    <row r="22" spans="5:18" x14ac:dyDescent="0.7">
      <c r="E22" s="52">
        <v>43022</v>
      </c>
      <c r="F22" s="53"/>
      <c r="G22" s="48" t="s">
        <v>120</v>
      </c>
      <c r="H22" s="49">
        <v>9</v>
      </c>
      <c r="I22" s="49" t="s">
        <v>123</v>
      </c>
      <c r="J22" s="50"/>
      <c r="K22" s="49" t="s">
        <v>39</v>
      </c>
      <c r="L22" s="51"/>
      <c r="N22" s="24"/>
      <c r="O22" s="24"/>
    </row>
    <row r="23" spans="5:18" x14ac:dyDescent="0.7">
      <c r="E23" s="27"/>
      <c r="F23" s="28"/>
      <c r="G23" s="29"/>
      <c r="H23" s="30"/>
      <c r="I23" s="30"/>
      <c r="J23" s="31"/>
      <c r="K23" s="30"/>
      <c r="L23" s="26"/>
      <c r="N23" s="24"/>
      <c r="O23" s="24"/>
    </row>
    <row r="24" spans="5:18" x14ac:dyDescent="0.7">
      <c r="E24" s="27"/>
      <c r="F24" s="28"/>
      <c r="G24" s="29"/>
      <c r="H24" s="30"/>
      <c r="I24" s="30"/>
      <c r="J24" s="31"/>
      <c r="K24" s="30"/>
      <c r="L24" s="26"/>
    </row>
    <row r="25" spans="5:18" x14ac:dyDescent="0.7">
      <c r="E25" s="27"/>
      <c r="F25" s="28"/>
      <c r="G25" s="29"/>
      <c r="H25" s="30"/>
      <c r="I25" s="30"/>
      <c r="J25" s="31"/>
      <c r="K25" s="30"/>
      <c r="L25" s="26"/>
    </row>
    <row r="26" spans="5:18" x14ac:dyDescent="0.7">
      <c r="E26" s="27"/>
      <c r="F26" s="28"/>
      <c r="G26" s="29"/>
      <c r="H26" s="30"/>
      <c r="I26" s="30"/>
      <c r="J26" s="31"/>
      <c r="K26" s="30"/>
      <c r="L26" s="26"/>
    </row>
    <row r="27" spans="5:18" x14ac:dyDescent="0.7">
      <c r="E27" s="27"/>
      <c r="F27" s="28"/>
      <c r="G27" s="29"/>
      <c r="H27" s="30"/>
      <c r="I27" s="30"/>
      <c r="J27" s="31"/>
      <c r="K27" s="30"/>
      <c r="L27" s="26"/>
    </row>
    <row r="28" spans="5:18" x14ac:dyDescent="0.7">
      <c r="E28" s="27"/>
      <c r="F28" s="28"/>
      <c r="G28" s="29"/>
      <c r="H28" s="30"/>
      <c r="I28" s="30"/>
      <c r="J28" s="31"/>
      <c r="K28" s="30"/>
      <c r="L28" s="26"/>
    </row>
    <row r="29" spans="5:18" x14ac:dyDescent="0.7">
      <c r="E29" s="27"/>
      <c r="F29" s="28"/>
      <c r="G29" s="29"/>
      <c r="H29" s="30"/>
      <c r="I29" s="30"/>
      <c r="J29" s="31"/>
      <c r="K29" s="30"/>
      <c r="L29" s="26"/>
    </row>
    <row r="30" spans="5:18" x14ac:dyDescent="0.7">
      <c r="E30" s="27"/>
      <c r="F30" s="28"/>
      <c r="G30" s="29"/>
      <c r="H30" s="30"/>
      <c r="I30" s="30"/>
      <c r="J30" s="31"/>
      <c r="K30" s="30"/>
      <c r="L30" s="26"/>
    </row>
    <row r="31" spans="5:18" ht="15" customHeight="1" x14ac:dyDescent="0.7">
      <c r="E31" s="32"/>
      <c r="F31" s="32"/>
      <c r="G31" s="32"/>
      <c r="H31" s="32"/>
      <c r="I31" s="32"/>
      <c r="J31" s="32"/>
      <c r="K31" s="32"/>
      <c r="L31" s="32"/>
    </row>
    <row r="32" spans="5:18" x14ac:dyDescent="0.7">
      <c r="E32" s="27"/>
      <c r="F32" s="28"/>
      <c r="G32" s="29"/>
      <c r="H32" s="30"/>
      <c r="I32" s="30"/>
      <c r="J32" s="31"/>
      <c r="K32" s="30"/>
      <c r="L32" s="26"/>
      <c r="N32" s="24"/>
      <c r="O32" s="24"/>
    </row>
    <row r="33" spans="5:12" x14ac:dyDescent="0.7">
      <c r="E33" s="27"/>
      <c r="F33" s="28"/>
      <c r="G33" s="29"/>
      <c r="H33" s="30"/>
      <c r="I33" s="30"/>
      <c r="J33" s="31"/>
      <c r="K33" s="30"/>
      <c r="L33" s="26"/>
    </row>
    <row r="34" spans="5:12" x14ac:dyDescent="0.7">
      <c r="E34" s="27"/>
      <c r="F34" s="28"/>
      <c r="G34" s="29"/>
      <c r="H34" s="30"/>
      <c r="I34" s="30"/>
      <c r="J34" s="31"/>
      <c r="K34" s="30"/>
      <c r="L34" s="26"/>
    </row>
    <row r="35" spans="5:12" x14ac:dyDescent="0.7">
      <c r="E35" s="27"/>
      <c r="F35" s="28"/>
      <c r="G35" s="29"/>
      <c r="H35" s="30"/>
      <c r="I35" s="30"/>
      <c r="J35" s="31"/>
      <c r="K35" s="30"/>
      <c r="L35" s="26"/>
    </row>
    <row r="36" spans="5:12" x14ac:dyDescent="0.7">
      <c r="E36" s="27"/>
      <c r="F36" s="28"/>
      <c r="G36" s="29"/>
      <c r="H36" s="30"/>
      <c r="I36" s="30"/>
      <c r="J36" s="31"/>
      <c r="K36" s="30"/>
      <c r="L36" s="26"/>
    </row>
    <row r="37" spans="5:12" x14ac:dyDescent="0.7">
      <c r="E37" s="27"/>
      <c r="F37" s="28"/>
      <c r="G37" s="29"/>
      <c r="H37" s="30"/>
      <c r="I37" s="30"/>
      <c r="J37" s="31"/>
      <c r="K37" s="30"/>
      <c r="L37" s="26"/>
    </row>
    <row r="38" spans="5:12" x14ac:dyDescent="0.7">
      <c r="E38" s="27"/>
      <c r="F38" s="28"/>
      <c r="G38" s="29"/>
      <c r="H38" s="30"/>
      <c r="I38" s="30"/>
      <c r="J38" s="31"/>
      <c r="K38" s="30"/>
      <c r="L38" s="26"/>
    </row>
    <row r="39" spans="5:12" ht="15" customHeight="1" x14ac:dyDescent="0.7">
      <c r="E39" s="32"/>
      <c r="F39" s="32"/>
      <c r="G39" s="32"/>
      <c r="H39" s="32"/>
      <c r="I39" s="32"/>
      <c r="J39" s="32"/>
      <c r="K39" s="32"/>
      <c r="L39" s="32"/>
    </row>
    <row r="40" spans="5:12" ht="15" customHeight="1" x14ac:dyDescent="0.7">
      <c r="E40" s="32"/>
      <c r="F40" s="32"/>
      <c r="G40" s="32"/>
      <c r="H40" s="32"/>
      <c r="I40" s="32"/>
      <c r="J40" s="32"/>
      <c r="K40" s="32"/>
      <c r="L40" s="32"/>
    </row>
    <row r="41" spans="5:12" ht="15" customHeight="1" x14ac:dyDescent="0.7">
      <c r="E41" s="32"/>
      <c r="F41" s="32"/>
      <c r="G41" s="32"/>
      <c r="H41" s="32"/>
      <c r="I41" s="32"/>
      <c r="J41" s="32"/>
      <c r="K41" s="32"/>
      <c r="L41" s="32"/>
    </row>
    <row r="42" spans="5:12" ht="15" customHeight="1" x14ac:dyDescent="0.7">
      <c r="E42" s="32"/>
      <c r="F42" s="32"/>
      <c r="G42" s="32"/>
      <c r="H42" s="32"/>
      <c r="I42" s="32"/>
      <c r="J42" s="32"/>
      <c r="K42" s="32"/>
      <c r="L42" s="32"/>
    </row>
  </sheetData>
  <phoneticPr fontId="2"/>
  <dataValidations count="2">
    <dataValidation type="list" allowBlank="1" showInputMessage="1" showErrorMessage="1" sqref="F2" xr:uid="{00000000-0002-0000-0300-000000000000}">
      <formula1>$L$1:$L$3</formula1>
    </dataValidation>
    <dataValidation type="list" allowBlank="1" showInputMessage="1" showErrorMessage="1" sqref="K32:K38 K4:K30" xr:uid="{00000000-0002-0000-0300-000001000000}">
      <formula1>$O$4:$O$22</formula1>
    </dataValidation>
  </dataValidations>
  <pageMargins left="0.25" right="0.25" top="0.75" bottom="0.75" header="0.3" footer="0.3"/>
  <pageSetup paperSize="9" scale="94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2017_U-15_３部B (1029版)</vt:lpstr>
      <vt:lpstr>警告</vt:lpstr>
      <vt:lpstr>'2017_U-15_３部B (1029版)'!Print_Area</vt:lpstr>
      <vt:lpstr>警告!Print_Area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古俣健次</dc:creator>
  <cp:lastModifiedBy>古俣健次</cp:lastModifiedBy>
  <cp:lastPrinted>2017-10-22T13:45:43Z</cp:lastPrinted>
  <dcterms:created xsi:type="dcterms:W3CDTF">2017-02-26T13:36:44Z</dcterms:created>
  <dcterms:modified xsi:type="dcterms:W3CDTF">2017-10-29T03:52:10Z</dcterms:modified>
</cp:coreProperties>
</file>